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mplsrv\docs\gizbarut\מבנה תיוק חדש כספים\תקציב\תקציב רגיל\2026\"/>
    </mc:Choice>
  </mc:AlternateContent>
  <xr:revisionPtr revIDLastSave="0" documentId="13_ncr:1_{FBDF151B-20C0-4BEE-8CFA-D7F468EBF0BB}" xr6:coauthVersionLast="47" xr6:coauthVersionMax="47" xr10:uidLastSave="{00000000-0000-0000-0000-000000000000}"/>
  <bookViews>
    <workbookView xWindow="-108" yWindow="-108" windowWidth="23256" windowHeight="12456" xr2:uid="{96B63A29-ECC8-4BA4-B623-7E27B263FE89}"/>
  </bookViews>
  <sheets>
    <sheet name="תקציב לפי נושאים" sheetId="1" r:id="rId1"/>
    <sheet name="הכנסות לפי פרקים" sheetId="2" r:id="rId2"/>
    <sheet name="הוצאות לפי פרקים" sheetId="3" r:id="rId3"/>
    <sheet name="ריכוז לפי אגפים" sheetId="4" r:id="rId4"/>
    <sheet name="פורמט משרד הפנים" sheetId="5" r:id="rId5"/>
    <sheet name="תקן משרות" sheetId="6" r:id="rId6"/>
    <sheet name="הכנסות לפי מחלקות" sheetId="7" r:id="rId7"/>
    <sheet name="הוצאות לפי מחלקות" sheetId="8" r:id="rId8"/>
    <sheet name="מפורט" sheetId="9" r:id="rId9"/>
    <sheet name="מקורות ושימושים" sheetId="11" r:id="rId10"/>
    <sheet name="הוצאות פיתוח לפי אגפים" sheetId="12" r:id="rId11"/>
    <sheet name="הוצאות פיתוח לפי נושאים" sheetId="14" r:id="rId12"/>
    <sheet name="הוצאות פיתוח לפי תב&quot;רים" sheetId="15" r:id="rId13"/>
    <sheet name="מקורות חיצוניים" sheetId="16" r:id="rId14"/>
    <sheet name="הוצאות פיתוח מצטבר" sheetId="17" r:id="rId15"/>
  </sheets>
  <externalReferences>
    <externalReference r:id="rId16"/>
  </externalReferences>
  <definedNames>
    <definedName name="aaa">#REF!</definedName>
    <definedName name="aaaaa">#REF!</definedName>
    <definedName name="DataAmount">#REF!</definedName>
    <definedName name="DataMonth">#REF!</definedName>
    <definedName name="DataNotForReport">#REF!</definedName>
    <definedName name="DataOriginalYear">#REF!</definedName>
    <definedName name="DataService">#REF!</definedName>
    <definedName name="DataServicetableThirtyThree">#REF!</definedName>
    <definedName name="DataServiceTableThree">#REF!</definedName>
    <definedName name="DataTestAmount">#REF!</definedName>
    <definedName name="DataTestNewAmount">#REF!</definedName>
    <definedName name="HelpCurrentYear">#REF!</definedName>
    <definedName name="HelpNotCurrentYear">#REF!</definedName>
    <definedName name="listMesimot" localSheetId="10">IF(slctdAgaf="כלל העירייה", OFFSET(#REF!,0,0,COUNTA(#REF!)-1,1), OFFSET(#REF!,0,0,COUNTA(#REF!)-1,1))</definedName>
    <definedName name="listMesimot" localSheetId="11">IF(slctdAgaf="כלל העירייה", OFFSET(#REF!,0,0,COUNTA(#REF!)-1,1), OFFSET(#REF!,0,0,COUNTA(#REF!)-1,1))</definedName>
    <definedName name="listMesimot" localSheetId="12">IF(slctdAgaf="כלל העירייה", OFFSET(#REF!,0,0,COUNTA(#REF!)-1,1), OFFSET(#REF!,0,0,COUNTA(#REF!)-1,1))</definedName>
    <definedName name="listMesimot" localSheetId="14">IF(slctdAgaf="כלל העירייה", OFFSET(#REF!,0,0,COUNTA(#REF!)-1,1), OFFSET(#REF!,0,0,COUNTA(#REF!)-1,1))</definedName>
    <definedName name="listMesimot" localSheetId="13">IF(slctdAgaf="כלל העירייה", OFFSET(#REF!,0,0,COUNTA(#REF!)-1,1), OFFSET(#REF!,0,0,COUNTA(#REF!)-1,1))</definedName>
    <definedName name="listMesimot">IF(slctdAgaf="כלל העירייה", OFFSET(#REF!,0,0,COUNTA(#REF!)-1,1), OFFSET(#REF!,0,0,COUNTA(#REF!)-1,1))</definedName>
    <definedName name="listPiluhim">#REF!</definedName>
    <definedName name="listSeifim" localSheetId="10">IF(slctdAgaf="כלל העירייה",OFFSET(#REF!,0,0,COUNTA(#REF!) -1,1),OFFSET(#REF!, MATCH(slctdAgaf,#REF!, 0) -2, 0, COUNTIF(#REF!, slctdAgaf),1))</definedName>
    <definedName name="listSeifim" localSheetId="11">IF(slctdAgaf="כלל העירייה",OFFSET(#REF!,0,0,COUNTA(#REF!) -1,1),OFFSET(#REF!, MATCH(slctdAgaf,#REF!, 0) -2, 0, COUNTIF(#REF!, slctdAgaf),1))</definedName>
    <definedName name="listSeifim" localSheetId="12">IF(slctdAgaf="כלל העירייה",OFFSET(#REF!,0,0,COUNTA(#REF!) -1,1),OFFSET(#REF!, MATCH(slctdAgaf,#REF!, 0) -2, 0, COUNTIF(#REF!, slctdAgaf),1))</definedName>
    <definedName name="listSeifim" localSheetId="14">IF(slctdAgaf="כלל העירייה",OFFSET(#REF!,0,0,COUNTA(#REF!) -1,1),OFFSET(#REF!, MATCH(slctdAgaf,#REF!, 0) -2, 0, COUNTIF(#REF!, slctdAgaf),1))</definedName>
    <definedName name="listSeifim" localSheetId="13">IF(slctdAgaf="כלל העירייה",OFFSET(#REF!,0,0,COUNTA(#REF!) -1,1),OFFSET(#REF!, MATCH(slctdAgaf,#REF!, 0) -2, 0, COUNTIF(#REF!, slctdAgaf),1))</definedName>
    <definedName name="listSeifim">IF(slctdAgaf="כלל העירייה",OFFSET(#REF!,0,0,COUNTA(#REF!) -1,1),OFFSET(#REF!, MATCH(slctdAgaf,#REF!, 0) -2, 0, COUNTIF(#REF!, slctdAgaf),1))</definedName>
    <definedName name="listSugNituah">#REF!</definedName>
    <definedName name="mad">#REF!</definedName>
    <definedName name="madad">#REF!</definedName>
    <definedName name="madd">#REF!</definedName>
    <definedName name="madd44">#REF!</definedName>
    <definedName name="MAS">#REF!</definedName>
    <definedName name="mass">#REF!</definedName>
    <definedName name="Nsivugim2">#REF!</definedName>
    <definedName name="PLHinian">#REF!</definedName>
    <definedName name="PLHkahal">#REF!</definedName>
    <definedName name="PLHthum">#REF!</definedName>
    <definedName name="slctdAgaf">#REF!</definedName>
    <definedName name="slctdPiluah">#REF!</definedName>
    <definedName name="slctdSugNituah">#REF!</definedName>
    <definedName name="slctdSugNituahN">#REF!</definedName>
    <definedName name="TAR00">#REF!</definedName>
    <definedName name="TAR0sivugim" localSheetId="10">OFFSET(TAR00,0,MATCH("סיווגים",#REF!, 0) -1,Nsivugim2,1)</definedName>
    <definedName name="TAR0sivugim" localSheetId="11">OFFSET(TAR00,0,MATCH("סיווגים",#REF!, 0) -1,Nsivugim2,1)</definedName>
    <definedName name="TAR0sivugim" localSheetId="12">OFFSET(TAR00,0,MATCH("סיווגים",#REF!, 0) -1,Nsivugim2,1)</definedName>
    <definedName name="TAR0sivugim" localSheetId="14">OFFSET(TAR00,0,MATCH("סיווגים",#REF!, 0) -1,Nsivugim2,1)</definedName>
    <definedName name="TAR0sivugim" localSheetId="13">OFFSET(TAR00,0,MATCH("סיווגים",#REF!, 0) -1,Nsivugim2,1)</definedName>
    <definedName name="TAR0sivugim">OFFSET(TAR00,0,MATCH("סיווגים",#REF!, 0) -1,Nsivugim2,1)</definedName>
    <definedName name="TAR1shotef" localSheetId="10">IF(OR(slctdSugNituah="תקציב שוטף", slctdSugNituah="סך תקציב"), OFFSET(TAR00,0,MATCH("תקציב שוטף",#REF!, 0) -1,Nsivugim2,1), 'הוצאות פיתוח לפי אגפים'!TAR9fiktivi)</definedName>
    <definedName name="TAR1shotef" localSheetId="11">IF(OR(slctdSugNituah="תקציב שוטף", slctdSugNituah="סך תקציב"), OFFSET(TAR00,0,MATCH("תקציב שוטף",#REF!, 0) -1,Nsivugim2,1), 'הוצאות פיתוח לפי נושאים'!TAR9fiktivi)</definedName>
    <definedName name="TAR1shotef" localSheetId="12">IF(OR(slctdSugNituah="תקציב שוטף", slctdSugNituah="סך תקציב"), OFFSET(TAR00,0,MATCH("תקציב שוטף",#REF!, 0) -1,Nsivugim2,1), 'הוצאות פיתוח לפי תב"רים'!TAR9fiktivi)</definedName>
    <definedName name="TAR1shotef" localSheetId="14">IF(OR(slctdSugNituah="תקציב שוטף", slctdSugNituah="סך תקציב"), OFFSET(TAR00,0,MATCH("תקציב שוטף",#REF!, 0) -1,Nsivugim2,1), 'הוצאות פיתוח מצטבר'!TAR9fiktivi)</definedName>
    <definedName name="TAR1shotef" localSheetId="13">IF(OR(slctdSugNituah="תקציב שוטף", slctdSugNituah="סך תקציב"), OFFSET(TAR00,0,MATCH("תקציב שוטף",#REF!, 0) -1,Nsivugim2,1), 'מקורות חיצוניים'!TAR9fiktivi)</definedName>
    <definedName name="TAR1shotef">IF(OR(slctdSugNituah="תקציב שוטף", slctdSugNituah="סך תקציב"), OFFSET(TAR00,0,MATCH("תקציב שוטף",#REF!, 0) -1,Nsivugim2,1), TAR9fiktivi)</definedName>
    <definedName name="TAR2tabar" localSheetId="10">IF(OR(slctdSugNituah="סך תקציב", slctdSugNituah="תקציב תב""ר"), OFFSET(TAR00,0,MATCH("תקציב תב""ר",#REF!, 0)-1,Nsivugim2,1), 'הוצאות פיתוח לפי אגפים'!TAR9fiktivi)</definedName>
    <definedName name="TAR2tabar" localSheetId="11">IF(OR(slctdSugNituah="סך תקציב", slctdSugNituah="תקציב תב""ר"), OFFSET(TAR00,0,MATCH("תקציב תב""ר",#REF!, 0)-1,Nsivugim2,1), 'הוצאות פיתוח לפי נושאים'!TAR9fiktivi)</definedName>
    <definedName name="TAR2tabar" localSheetId="12">IF(OR(slctdSugNituah="סך תקציב", slctdSugNituah="תקציב תב""ר"), OFFSET(TAR00,0,MATCH("תקציב תב""ר",#REF!, 0)-1,Nsivugim2,1), 'הוצאות פיתוח לפי תב"רים'!TAR9fiktivi)</definedName>
    <definedName name="TAR2tabar" localSheetId="14">IF(OR(slctdSugNituah="סך תקציב", slctdSugNituah="תקציב תב""ר"), OFFSET(TAR00,0,MATCH("תקציב תב""ר",#REF!, 0)-1,Nsivugim2,1), 'הוצאות פיתוח מצטבר'!TAR9fiktivi)</definedName>
    <definedName name="TAR2tabar" localSheetId="13">IF(OR(slctdSugNituah="סך תקציב", slctdSugNituah="תקציב תב""ר"), OFFSET(TAR00,0,MATCH("תקציב תב""ר",#REF!, 0)-1,Nsivugim2,1), 'מקורות חיצוניים'!TAR9fiktivi)</definedName>
    <definedName name="TAR2tabar">IF(OR(slctdSugNituah="סך תקציב", slctdSugNituah="תקציב תב""ר"), OFFSET(TAR00,0,MATCH("תקציב תב""ר",#REF!, 0)-1,Nsivugim2,1), TAR9fiktivi)</definedName>
    <definedName name="TAR3mesimot" localSheetId="10">IF(slctdSugNituah="מספר משימות",OFFSET(TAR00,0,MATCH("מספר משימות",#REF!, 0)-1,Nsivugim2,1), 'הוצאות פיתוח לפי אגפים'!TAR9fiktivi)</definedName>
    <definedName name="TAR3mesimot" localSheetId="11">IF(slctdSugNituah="מספר משימות",OFFSET(TAR00,0,MATCH("מספר משימות",#REF!, 0)-1,Nsivugim2,1), 'הוצאות פיתוח לפי נושאים'!TAR9fiktivi)</definedName>
    <definedName name="TAR3mesimot" localSheetId="12">IF(slctdSugNituah="מספר משימות",OFFSET(TAR00,0,MATCH("מספר משימות",#REF!, 0)-1,Nsivugim2,1), 'הוצאות פיתוח לפי תב"רים'!TAR9fiktivi)</definedName>
    <definedName name="TAR3mesimot" localSheetId="14">IF(slctdSugNituah="מספר משימות",OFFSET(TAR00,0,MATCH("מספר משימות",#REF!, 0)-1,Nsivugim2,1), 'הוצאות פיתוח מצטבר'!TAR9fiktivi)</definedName>
    <definedName name="TAR3mesimot" localSheetId="13">IF(slctdSugNituah="מספר משימות",OFFSET(TAR00,0,MATCH("מספר משימות",#REF!, 0)-1,Nsivugim2,1), 'מקורות חיצוניים'!TAR9fiktivi)</definedName>
    <definedName name="TAR3mesimot">IF(slctdSugNituah="מספר משימות",OFFSET(TAR00,0,MATCH("מספר משימות",#REF!, 0)-1,Nsivugim2,1), TAR9fiktivi)</definedName>
    <definedName name="TAR5hatsaatagaf" localSheetId="10">OFFSET(TAR00,0,MATCH("הצעת אגף",#REF!, 0)-1,Nsivugim2,1)</definedName>
    <definedName name="TAR5hatsaatagaf" localSheetId="11">OFFSET(TAR00,0,MATCH("הצעת אגף",#REF!, 0)-1,Nsivugim2,1)</definedName>
    <definedName name="TAR5hatsaatagaf" localSheetId="12">OFFSET(TAR00,0,MATCH("הצעת אגף",#REF!, 0)-1,Nsivugim2,1)</definedName>
    <definedName name="TAR5hatsaatagaf" localSheetId="14">OFFSET(TAR00,0,MATCH("הצעת אגף",#REF!, 0)-1,Nsivugim2,1)</definedName>
    <definedName name="TAR5hatsaatagaf" localSheetId="13">OFFSET(TAR00,0,MATCH("הצעת אגף",#REF!, 0)-1,Nsivugim2,1)</definedName>
    <definedName name="TAR5hatsaatagaf">OFFSET(TAR00,0,MATCH("הצעת אגף",#REF!, 0)-1,Nsivugim2,1)</definedName>
    <definedName name="TAR7kotarot2" localSheetId="10">OFFSET(TAR00,0,MATCH("כותרת מסגרת",#REF!, 0)-1,Nsivugim2,1)</definedName>
    <definedName name="TAR7kotarot2" localSheetId="11">OFFSET(TAR00,0,MATCH("כותרת מסגרת",#REF!, 0)-1,Nsivugim2,1)</definedName>
    <definedName name="TAR7kotarot2" localSheetId="12">OFFSET(TAR00,0,MATCH("כותרת מסגרת",#REF!, 0)-1,Nsivugim2,1)</definedName>
    <definedName name="TAR7kotarot2" localSheetId="14">OFFSET(TAR00,0,MATCH("כותרת מסגרת",#REF!, 0)-1,Nsivugim2,1)</definedName>
    <definedName name="TAR7kotarot2" localSheetId="13">OFFSET(TAR00,0,MATCH("כותרת מסגרת",#REF!, 0)-1,Nsivugim2,1)</definedName>
    <definedName name="TAR7kotarot2">OFFSET(TAR00,0,MATCH("כותרת מסגרת",#REF!, 0)-1,Nsivugim2,1)</definedName>
    <definedName name="TAR8kotarot" localSheetId="10">OFFSET(TAR00,0,MATCH("סך למיון",#REF!, 0)-1,Nsivugim2,1)</definedName>
    <definedName name="TAR8kotarot" localSheetId="11">OFFSET(TAR00,0,MATCH("סך למיון",#REF!, 0)-1,Nsivugim2,1)</definedName>
    <definedName name="TAR8kotarot" localSheetId="12">OFFSET(TAR00,0,MATCH("סך למיון",#REF!, 0)-1,Nsivugim2,1)</definedName>
    <definedName name="TAR8kotarot" localSheetId="14">OFFSET(TAR00,0,MATCH("סך למיון",#REF!, 0)-1,Nsivugim2,1)</definedName>
    <definedName name="TAR8kotarot" localSheetId="13">OFFSET(TAR00,0,MATCH("סך למיון",#REF!, 0)-1,Nsivugim2,1)</definedName>
    <definedName name="TAR8kotarot">OFFSET(TAR00,0,MATCH("סך למיון",#REF!, 0)-1,Nsivugim2,1)</definedName>
    <definedName name="TAR9fiktivi" localSheetId="10">OFFSET(TAR00,0,MATCH("פיקטיבי",#REF!, 0)-1,Nsivugim2,1)</definedName>
    <definedName name="TAR9fiktivi" localSheetId="11">OFFSET(TAR00,0,MATCH("פיקטיבי",#REF!, 0)-1,Nsivugim2,1)</definedName>
    <definedName name="TAR9fiktivi" localSheetId="12">OFFSET(TAR00,0,MATCH("פיקטיבי",#REF!, 0)-1,Nsivugim2,1)</definedName>
    <definedName name="TAR9fiktivi" localSheetId="14">OFFSET(TAR00,0,MATCH("פיקטיבי",#REF!, 0)-1,Nsivugim2,1)</definedName>
    <definedName name="TAR9fiktivi" localSheetId="13">OFFSET(TAR00,0,MATCH("פיקטיבי",#REF!, 0)-1,Nsivugim2,1)</definedName>
    <definedName name="TAR9fiktivi">OFFSET(TAR00,0,MATCH("פיקטיבי",#REF!, 0)-1,Nsivugim2,1)</definedName>
    <definedName name="TAR9fiktivi2" localSheetId="10">OFFSET(TAR00,0,MATCH("פיקטיבי2",#REF!, 0)-1,Nsivugim2,1)</definedName>
    <definedName name="TAR9fiktivi2" localSheetId="11">OFFSET(TAR00,0,MATCH("פיקטיבי2",#REF!, 0)-1,Nsivugim2,1)</definedName>
    <definedName name="TAR9fiktivi2" localSheetId="12">OFFSET(TAR00,0,MATCH("פיקטיבי2",#REF!, 0)-1,Nsivugim2,1)</definedName>
    <definedName name="TAR9fiktivi2" localSheetId="14">OFFSET(TAR00,0,MATCH("פיקטיבי2",#REF!, 0)-1,Nsivugim2,1)</definedName>
    <definedName name="TAR9fiktivi2" localSheetId="13">OFFSET(TAR00,0,MATCH("פיקטיבי2",#REF!, 0)-1,Nsivugim2,1)</definedName>
    <definedName name="TAR9fiktivi2">OFFSET(TAR00,0,MATCH("פיקטיבי2",#REF!, 0)-1,Nsivugim2,1)</definedName>
    <definedName name="_xlnm.Print_Area" localSheetId="7">'הוצאות לפי מחלקות'!$A$1:$F$129</definedName>
    <definedName name="_xlnm.Print_Area" localSheetId="2">'הוצאות לפי פרקים'!$A$1:$F$36</definedName>
    <definedName name="_xlnm.Print_Area" localSheetId="6">'הכנסות לפי מחלקות'!$A$1:$F$94</definedName>
    <definedName name="_xlnm.Print_Area" localSheetId="1">'הכנסות לפי פרקים'!$A$1:$F$31</definedName>
    <definedName name="_xlnm.Print_Area" localSheetId="8">מפורט!$B$1:$J$1836</definedName>
    <definedName name="_xlnm.Print_Area" localSheetId="4">'פורמט משרד הפנים'!$A$1:$F$28</definedName>
    <definedName name="_xlnm.Print_Area" localSheetId="3">'ריכוז לפי אגפים'!$A$1:$E$34</definedName>
    <definedName name="_xlnm.Print_Area" localSheetId="0">'תקציב לפי נושאים'!$A$1:$F$16</definedName>
    <definedName name="_xlnm.Print_Titles" localSheetId="7">'הוצאות לפי מחלקות'!$1:$4</definedName>
    <definedName name="_xlnm.Print_Titles" localSheetId="12">'הוצאות פיתוח לפי תב"רים'!$6:$6</definedName>
    <definedName name="_xlnm.Print_Titles" localSheetId="6">'הכנסות לפי מחלקות'!$1:$4</definedName>
    <definedName name="בבב">#REF!</definedName>
    <definedName name="זדריעזכהמנ">#REF!</definedName>
    <definedName name="חדש">#REF!</definedName>
    <definedName name="מדד_בגין">#REF!</definedName>
    <definedName name="מדד_בגין1">#REF!</definedName>
    <definedName name="מדד_בגין2">#REF!</definedName>
    <definedName name="מדד_בגין3">#REF!</definedName>
    <definedName name="מדד_בגין4">#REF!</definedName>
    <definedName name="מקוש">OFFSET(#REF!,0,MATCH("כותרת מסגרת",#REF!, 0)-1,#REF!,1)</definedName>
    <definedName name="ע">#REF!</definedName>
    <definedName name="שדגכע">#REF!</definedName>
    <definedName name="שהבשעזגכ">#REF!</definedName>
    <definedName name="ששנ">#REF!</definedName>
    <definedName name="תקציב">#REF!</definedName>
    <definedName name="תרבות">OFFSET(#REF!,0,MATCH("סיווגים",#REF!, 0) -1,#REF!,1)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1" i="17" l="1"/>
  <c r="M151" i="17" s="1"/>
  <c r="M152" i="17" s="1"/>
  <c r="K151" i="17"/>
  <c r="K152" i="17" s="1"/>
  <c r="L149" i="17"/>
  <c r="M149" i="17" s="1"/>
  <c r="K149" i="17"/>
  <c r="L148" i="17"/>
  <c r="M148" i="17" s="1"/>
  <c r="K148" i="17"/>
  <c r="L147" i="17"/>
  <c r="K147" i="17"/>
  <c r="L144" i="17"/>
  <c r="M144" i="17" s="1"/>
  <c r="K144" i="17"/>
  <c r="L143" i="17"/>
  <c r="M143" i="17" s="1"/>
  <c r="K143" i="17"/>
  <c r="L142" i="17"/>
  <c r="M142" i="17" s="1"/>
  <c r="K142" i="17"/>
  <c r="L140" i="17"/>
  <c r="K140" i="17"/>
  <c r="L139" i="17"/>
  <c r="M139" i="17" s="1"/>
  <c r="K139" i="17"/>
  <c r="L138" i="17"/>
  <c r="M138" i="17" s="1"/>
  <c r="K138" i="17"/>
  <c r="L137" i="17"/>
  <c r="K137" i="17"/>
  <c r="L134" i="17"/>
  <c r="M134" i="17" s="1"/>
  <c r="K134" i="17"/>
  <c r="L133" i="17"/>
  <c r="M133" i="17" s="1"/>
  <c r="K133" i="17"/>
  <c r="L132" i="17"/>
  <c r="K132" i="17"/>
  <c r="L131" i="17"/>
  <c r="M131" i="17" s="1"/>
  <c r="K131" i="17"/>
  <c r="L130" i="17"/>
  <c r="M130" i="17" s="1"/>
  <c r="K130" i="17"/>
  <c r="L129" i="17"/>
  <c r="K129" i="17"/>
  <c r="L128" i="17"/>
  <c r="M128" i="17" s="1"/>
  <c r="K128" i="17"/>
  <c r="L125" i="17"/>
  <c r="M125" i="17" s="1"/>
  <c r="K125" i="17"/>
  <c r="L124" i="17"/>
  <c r="K124" i="17"/>
  <c r="L123" i="17"/>
  <c r="M123" i="17" s="1"/>
  <c r="K123" i="17"/>
  <c r="L122" i="17"/>
  <c r="M122" i="17" s="1"/>
  <c r="K122" i="17"/>
  <c r="L121" i="17"/>
  <c r="K121" i="17"/>
  <c r="L120" i="17"/>
  <c r="M120" i="17" s="1"/>
  <c r="K120" i="17"/>
  <c r="L119" i="17"/>
  <c r="L118" i="17"/>
  <c r="K118" i="17"/>
  <c r="K119" i="17" s="1"/>
  <c r="L115" i="17"/>
  <c r="K115" i="17"/>
  <c r="L114" i="17"/>
  <c r="K114" i="17"/>
  <c r="L113" i="17"/>
  <c r="K113" i="17"/>
  <c r="L112" i="17"/>
  <c r="K112" i="17"/>
  <c r="L111" i="17"/>
  <c r="K111" i="17"/>
  <c r="L110" i="17"/>
  <c r="K110" i="17"/>
  <c r="L107" i="17"/>
  <c r="K107" i="17"/>
  <c r="K108" i="17" s="1"/>
  <c r="L105" i="17"/>
  <c r="K105" i="17"/>
  <c r="K106" i="17" s="1"/>
  <c r="L102" i="17"/>
  <c r="K102" i="17"/>
  <c r="L101" i="17"/>
  <c r="K101" i="17"/>
  <c r="L99" i="17"/>
  <c r="K99" i="17"/>
  <c r="K100" i="17" s="1"/>
  <c r="L96" i="17"/>
  <c r="K96" i="17"/>
  <c r="K97" i="17" s="1"/>
  <c r="L94" i="17"/>
  <c r="K94" i="17"/>
  <c r="L93" i="17"/>
  <c r="K93" i="17"/>
  <c r="L90" i="17"/>
  <c r="K90" i="17"/>
  <c r="L89" i="17"/>
  <c r="K89" i="17"/>
  <c r="L88" i="17"/>
  <c r="K88" i="17"/>
  <c r="L86" i="17"/>
  <c r="K86" i="17"/>
  <c r="K87" i="17" s="1"/>
  <c r="L84" i="17"/>
  <c r="K84" i="17"/>
  <c r="K85" i="17" s="1"/>
  <c r="L82" i="17"/>
  <c r="K82" i="17"/>
  <c r="K83" i="17" s="1"/>
  <c r="L80" i="17"/>
  <c r="K80" i="17"/>
  <c r="K81" i="17" s="1"/>
  <c r="L78" i="17"/>
  <c r="K78" i="17"/>
  <c r="L77" i="17"/>
  <c r="K77" i="17"/>
  <c r="L76" i="17"/>
  <c r="K76" i="17"/>
  <c r="L75" i="17"/>
  <c r="K75" i="17"/>
  <c r="L74" i="17"/>
  <c r="K74" i="17"/>
  <c r="L73" i="17"/>
  <c r="K73" i="17"/>
  <c r="L70" i="17"/>
  <c r="K70" i="17"/>
  <c r="L69" i="17"/>
  <c r="K69" i="17"/>
  <c r="L67" i="17"/>
  <c r="L68" i="17" s="1"/>
  <c r="K67" i="17"/>
  <c r="K68" i="17" s="1"/>
  <c r="L65" i="17"/>
  <c r="K65" i="17"/>
  <c r="K66" i="17" s="1"/>
  <c r="L63" i="17"/>
  <c r="K63" i="17"/>
  <c r="L62" i="17"/>
  <c r="K62" i="17"/>
  <c r="L61" i="17"/>
  <c r="K61" i="17"/>
  <c r="L59" i="17"/>
  <c r="K59" i="17"/>
  <c r="K60" i="17" s="1"/>
  <c r="L56" i="17"/>
  <c r="K56" i="17"/>
  <c r="L55" i="17"/>
  <c r="K55" i="17"/>
  <c r="L54" i="17"/>
  <c r="K54" i="17"/>
  <c r="L53" i="17"/>
  <c r="K53" i="17"/>
  <c r="L52" i="17"/>
  <c r="K52" i="17"/>
  <c r="L51" i="17"/>
  <c r="K51" i="17"/>
  <c r="L49" i="17"/>
  <c r="K49" i="17"/>
  <c r="L48" i="17"/>
  <c r="K48" i="17"/>
  <c r="L47" i="17"/>
  <c r="K47" i="17"/>
  <c r="L46" i="17"/>
  <c r="K46" i="17"/>
  <c r="L45" i="17"/>
  <c r="K45" i="17"/>
  <c r="L44" i="17"/>
  <c r="K44" i="17"/>
  <c r="L43" i="17"/>
  <c r="K43" i="17"/>
  <c r="L41" i="17"/>
  <c r="K41" i="17"/>
  <c r="L40" i="17"/>
  <c r="K40" i="17"/>
  <c r="L39" i="17"/>
  <c r="K39" i="17"/>
  <c r="L38" i="17"/>
  <c r="K38" i="17"/>
  <c r="L36" i="17"/>
  <c r="K36" i="17"/>
  <c r="L35" i="17"/>
  <c r="K35" i="17"/>
  <c r="L33" i="17"/>
  <c r="K33" i="17"/>
  <c r="L32" i="17"/>
  <c r="K32" i="17"/>
  <c r="L31" i="17"/>
  <c r="K31" i="17"/>
  <c r="L30" i="17"/>
  <c r="K30" i="17"/>
  <c r="L27" i="17"/>
  <c r="K27" i="17"/>
  <c r="K28" i="17" s="1"/>
  <c r="K29" i="17" s="1"/>
  <c r="L24" i="17"/>
  <c r="L25" i="17" s="1"/>
  <c r="K24" i="17"/>
  <c r="K25" i="17" s="1"/>
  <c r="L22" i="17"/>
  <c r="K22" i="17"/>
  <c r="L21" i="17"/>
  <c r="K21" i="17"/>
  <c r="L20" i="17"/>
  <c r="K20" i="17"/>
  <c r="L19" i="17"/>
  <c r="M19" i="17" s="1"/>
  <c r="K19" i="17"/>
  <c r="L18" i="17"/>
  <c r="K18" i="17"/>
  <c r="L15" i="17"/>
  <c r="L16" i="17" s="1"/>
  <c r="K15" i="17"/>
  <c r="K16" i="17" s="1"/>
  <c r="L13" i="17"/>
  <c r="K13" i="17"/>
  <c r="L12" i="17"/>
  <c r="K12" i="17"/>
  <c r="L11" i="17"/>
  <c r="K11" i="17"/>
  <c r="L10" i="17"/>
  <c r="K10" i="17"/>
  <c r="L8" i="17"/>
  <c r="K8" i="17"/>
  <c r="L7" i="17"/>
  <c r="K7" i="17"/>
  <c r="L6" i="17"/>
  <c r="K6" i="17"/>
  <c r="M21" i="17" l="1"/>
  <c r="L42" i="17"/>
  <c r="K150" i="17"/>
  <c r="M73" i="17"/>
  <c r="M79" i="17" s="1"/>
  <c r="M76" i="17"/>
  <c r="K153" i="17"/>
  <c r="M80" i="17"/>
  <c r="M81" i="17" s="1"/>
  <c r="M84" i="17"/>
  <c r="M85" i="17" s="1"/>
  <c r="M89" i="17"/>
  <c r="M86" i="17"/>
  <c r="M87" i="17" s="1"/>
  <c r="M90" i="17"/>
  <c r="M70" i="17"/>
  <c r="M75" i="17"/>
  <c r="M78" i="17"/>
  <c r="M101" i="17"/>
  <c r="M107" i="17"/>
  <c r="M108" i="17" s="1"/>
  <c r="M67" i="17"/>
  <c r="M68" i="17" s="1"/>
  <c r="M121" i="17"/>
  <c r="M124" i="17"/>
  <c r="M129" i="17"/>
  <c r="M132" i="17"/>
  <c r="M135" i="17" s="1"/>
  <c r="M136" i="17" s="1"/>
  <c r="M137" i="17"/>
  <c r="M140" i="17"/>
  <c r="M102" i="17"/>
  <c r="M103" i="17" s="1"/>
  <c r="M104" i="17" s="1"/>
  <c r="K109" i="17"/>
  <c r="M69" i="17"/>
  <c r="M71" i="17" s="1"/>
  <c r="M74" i="17"/>
  <c r="M77" i="17"/>
  <c r="M82" i="17"/>
  <c r="M83" i="17" s="1"/>
  <c r="M88" i="17"/>
  <c r="L95" i="17"/>
  <c r="M105" i="17"/>
  <c r="M106" i="17" s="1"/>
  <c r="M7" i="17"/>
  <c r="M11" i="17"/>
  <c r="K37" i="17"/>
  <c r="M45" i="17"/>
  <c r="M48" i="17"/>
  <c r="M52" i="17"/>
  <c r="M55" i="17"/>
  <c r="M96" i="17"/>
  <c r="M97" i="17" s="1"/>
  <c r="L108" i="17"/>
  <c r="M112" i="17"/>
  <c r="M115" i="17"/>
  <c r="M32" i="17"/>
  <c r="M43" i="17"/>
  <c r="M46" i="17"/>
  <c r="M49" i="17"/>
  <c r="M53" i="17"/>
  <c r="M56" i="17"/>
  <c r="M110" i="17"/>
  <c r="M116" i="17" s="1"/>
  <c r="M117" i="17" s="1"/>
  <c r="M113" i="17"/>
  <c r="L14" i="17"/>
  <c r="M13" i="17"/>
  <c r="M30" i="17"/>
  <c r="M44" i="17"/>
  <c r="M47" i="17"/>
  <c r="M51" i="17"/>
  <c r="M54" i="17"/>
  <c r="M59" i="17"/>
  <c r="M60" i="17" s="1"/>
  <c r="K79" i="17"/>
  <c r="M111" i="17"/>
  <c r="M114" i="17"/>
  <c r="K126" i="17"/>
  <c r="K127" i="17" s="1"/>
  <c r="K135" i="17"/>
  <c r="K136" i="17" s="1"/>
  <c r="L9" i="17"/>
  <c r="L23" i="17"/>
  <c r="L26" i="17" s="1"/>
  <c r="M12" i="17"/>
  <c r="M27" i="17"/>
  <c r="M28" i="17" s="1"/>
  <c r="M29" i="17" s="1"/>
  <c r="M31" i="17"/>
  <c r="M35" i="17"/>
  <c r="M39" i="17"/>
  <c r="M61" i="17"/>
  <c r="M65" i="17"/>
  <c r="M66" i="17" s="1"/>
  <c r="K71" i="17"/>
  <c r="K91" i="17"/>
  <c r="L91" i="17"/>
  <c r="K103" i="17"/>
  <c r="K104" i="17" s="1"/>
  <c r="K116" i="17"/>
  <c r="K117" i="17" s="1"/>
  <c r="L116" i="17"/>
  <c r="L117" i="17" s="1"/>
  <c r="K141" i="17"/>
  <c r="M15" i="17"/>
  <c r="M16" i="17" s="1"/>
  <c r="K64" i="17"/>
  <c r="K95" i="17"/>
  <c r="K98" i="17" s="1"/>
  <c r="L106" i="17"/>
  <c r="M10" i="17"/>
  <c r="M20" i="17"/>
  <c r="L28" i="17"/>
  <c r="L29" i="17" s="1"/>
  <c r="M40" i="17"/>
  <c r="K50" i="17"/>
  <c r="K57" i="17"/>
  <c r="M62" i="17"/>
  <c r="M93" i="17"/>
  <c r="L97" i="17"/>
  <c r="M118" i="17"/>
  <c r="M119" i="17" s="1"/>
  <c r="K145" i="17"/>
  <c r="M145" i="17"/>
  <c r="K23" i="17"/>
  <c r="K26" i="17" s="1"/>
  <c r="L34" i="17"/>
  <c r="M33" i="17"/>
  <c r="M41" i="17"/>
  <c r="M63" i="17"/>
  <c r="M94" i="17"/>
  <c r="M99" i="17"/>
  <c r="M100" i="17" s="1"/>
  <c r="M8" i="17"/>
  <c r="L37" i="17"/>
  <c r="L50" i="17"/>
  <c r="L60" i="17"/>
  <c r="L103" i="17"/>
  <c r="L141" i="17"/>
  <c r="M38" i="17"/>
  <c r="L57" i="17"/>
  <c r="L64" i="17"/>
  <c r="L81" i="17"/>
  <c r="L85" i="17"/>
  <c r="L100" i="17"/>
  <c r="L145" i="17"/>
  <c r="M22" i="17"/>
  <c r="L71" i="17"/>
  <c r="L135" i="17"/>
  <c r="L136" i="17" s="1"/>
  <c r="K9" i="17"/>
  <c r="M6" i="17"/>
  <c r="M36" i="17"/>
  <c r="K92" i="17"/>
  <c r="L79" i="17"/>
  <c r="L83" i="17"/>
  <c r="L87" i="17"/>
  <c r="L126" i="17"/>
  <c r="L127" i="17" s="1"/>
  <c r="M147" i="17"/>
  <c r="M150" i="17" s="1"/>
  <c r="M153" i="17" s="1"/>
  <c r="L150" i="17"/>
  <c r="L66" i="17"/>
  <c r="K14" i="17"/>
  <c r="K34" i="17"/>
  <c r="K42" i="17"/>
  <c r="L152" i="17"/>
  <c r="M18" i="17"/>
  <c r="M24" i="17"/>
  <c r="M25" i="17" s="1"/>
  <c r="M109" i="17" l="1"/>
  <c r="L153" i="17"/>
  <c r="M91" i="17"/>
  <c r="M92" i="17" s="1"/>
  <c r="M126" i="17"/>
  <c r="M127" i="17" s="1"/>
  <c r="L104" i="17"/>
  <c r="M23" i="17"/>
  <c r="M57" i="17"/>
  <c r="M141" i="17"/>
  <c r="M146" i="17" s="1"/>
  <c r="M37" i="17"/>
  <c r="K146" i="17"/>
  <c r="L109" i="17"/>
  <c r="L98" i="17"/>
  <c r="M50" i="17"/>
  <c r="M9" i="17"/>
  <c r="M14" i="17"/>
  <c r="L58" i="17"/>
  <c r="K72" i="17"/>
  <c r="M34" i="17"/>
  <c r="M64" i="17"/>
  <c r="M72" i="17" s="1"/>
  <c r="L92" i="17"/>
  <c r="M95" i="17"/>
  <c r="M98" i="17" s="1"/>
  <c r="L17" i="17"/>
  <c r="M42" i="17"/>
  <c r="L72" i="17"/>
  <c r="L146" i="17"/>
  <c r="K58" i="17"/>
  <c r="K17" i="17"/>
  <c r="M26" i="17"/>
  <c r="M17" i="17" l="1"/>
  <c r="M58" i="17"/>
</calcChain>
</file>

<file path=xl/sharedStrings.xml><?xml version="1.0" encoding="utf-8"?>
<sst xmlns="http://schemas.openxmlformats.org/spreadsheetml/2006/main" count="3204" uniqueCount="1613">
  <si>
    <t>תקציב מסוכם לפי נושאים/ חלקים</t>
  </si>
  <si>
    <t>באלפי ש"ח</t>
  </si>
  <si>
    <t>מיון</t>
  </si>
  <si>
    <t>חלק</t>
  </si>
  <si>
    <t xml:space="preserve">  הצעת תקציב 2026</t>
  </si>
  <si>
    <t xml:space="preserve">   תקציב 2025</t>
  </si>
  <si>
    <t xml:space="preserve">  ביצוע 2024</t>
  </si>
  <si>
    <t>הכנסות</t>
  </si>
  <si>
    <t>1 מיסים ומענקים</t>
  </si>
  <si>
    <t>2 שירותים מקומיים</t>
  </si>
  <si>
    <t>3 שירותים ממלכתיים</t>
  </si>
  <si>
    <t>4 מפעלים</t>
  </si>
  <si>
    <t>5 מימון והחזרים מקרנות</t>
  </si>
  <si>
    <t>הכנסות סה"כ</t>
  </si>
  <si>
    <t>הוצאות</t>
  </si>
  <si>
    <t>6 מנהל כללי</t>
  </si>
  <si>
    <t>7 שרותים מקומיים</t>
  </si>
  <si>
    <t>8 שרותים ממלכתיים</t>
  </si>
  <si>
    <t>9 מפעלים אחרים</t>
  </si>
  <si>
    <t>הוצאות סה"כ</t>
  </si>
  <si>
    <t>סכום כולל</t>
  </si>
  <si>
    <t>תקציב הכנסות מסוכם לפי פרקי תקציב</t>
  </si>
  <si>
    <t>פרק</t>
  </si>
  <si>
    <t xml:space="preserve"> הצעת תקציב 2026</t>
  </si>
  <si>
    <t xml:space="preserve">  תקציב 2025</t>
  </si>
  <si>
    <t xml:space="preserve"> ביצוע 2024</t>
  </si>
  <si>
    <t xml:space="preserve"> 11ארנונה</t>
  </si>
  <si>
    <t xml:space="preserve"> 12 אגרות</t>
  </si>
  <si>
    <t xml:space="preserve"> 19 מענקים</t>
  </si>
  <si>
    <t>1 מיסים ומענקים סה"כ</t>
  </si>
  <si>
    <t>21 תברואה</t>
  </si>
  <si>
    <t>22 שמירה ובטחון</t>
  </si>
  <si>
    <t>23 תכנון ובניין עיר</t>
  </si>
  <si>
    <t>24 נכסים ציבוריים</t>
  </si>
  <si>
    <t>25 אירועים</t>
  </si>
  <si>
    <t>26 מימון ושונות</t>
  </si>
  <si>
    <t>28 פיקוח</t>
  </si>
  <si>
    <t>29 שרותים חקלאיים</t>
  </si>
  <si>
    <t>2 שירותים מקומיים סה"כ</t>
  </si>
  <si>
    <t>31 חינוך</t>
  </si>
  <si>
    <t>32 תרבות</t>
  </si>
  <si>
    <t>34 רווחה</t>
  </si>
  <si>
    <t>36 קליטה</t>
  </si>
  <si>
    <t>3 שירותים ממלכתיים סה"כ</t>
  </si>
  <si>
    <t>43 נכסים</t>
  </si>
  <si>
    <t>44 תחבורה</t>
  </si>
  <si>
    <t xml:space="preserve"> 46 חשמל</t>
  </si>
  <si>
    <t>47 ביוב</t>
  </si>
  <si>
    <t>4 מפעלים סה"כ</t>
  </si>
  <si>
    <t>51 ריבית והחזרים</t>
  </si>
  <si>
    <t>59 החזרים מקרנות</t>
  </si>
  <si>
    <t>5 מימון והחזרים מקרנות סה"כ</t>
  </si>
  <si>
    <t>תקציב הוצאות מסוכם לפי פרקי תקציב</t>
  </si>
  <si>
    <t>61 מנהל כללי</t>
  </si>
  <si>
    <t>62 מנהל כספי</t>
  </si>
  <si>
    <t>63 מימון ועמלות</t>
  </si>
  <si>
    <t>64 פרעון מלוות</t>
  </si>
  <si>
    <t>6 מנהל כללי סה"כ</t>
  </si>
  <si>
    <t>71 תברואה ונקיון</t>
  </si>
  <si>
    <t>72 שמירה ובטחון</t>
  </si>
  <si>
    <t>73 תכנון ובניין עיר</t>
  </si>
  <si>
    <t>74 נכסים ציבוריים</t>
  </si>
  <si>
    <t>75 אירועים</t>
  </si>
  <si>
    <t>76 ביטוח מוקד ושונים</t>
  </si>
  <si>
    <t>78 פיקוח עירוני</t>
  </si>
  <si>
    <t>79 שרותים חקלאיים</t>
  </si>
  <si>
    <t>7 שרותים מקומיים סה"כ</t>
  </si>
  <si>
    <t>81 חינוך</t>
  </si>
  <si>
    <t>82 תרבות</t>
  </si>
  <si>
    <t>83 בריאות</t>
  </si>
  <si>
    <t>84 רווחה</t>
  </si>
  <si>
    <t>85 דת</t>
  </si>
  <si>
    <t>86 קליטה</t>
  </si>
  <si>
    <t>87 איכות הסביבה</t>
  </si>
  <si>
    <t>8 שרותים ממלכתיים סה"כ</t>
  </si>
  <si>
    <t>91 מים</t>
  </si>
  <si>
    <t>92 שרות וטרינרי</t>
  </si>
  <si>
    <t>93 נכסים</t>
  </si>
  <si>
    <t>94 תחבורה</t>
  </si>
  <si>
    <t>96 חשמל</t>
  </si>
  <si>
    <t>97 ביוב</t>
  </si>
  <si>
    <t>98 מפעלים אחרים</t>
  </si>
  <si>
    <t>99 פנסיה והנחות ארנונה</t>
  </si>
  <si>
    <t>9 מפעלים אחרים סה"כ</t>
  </si>
  <si>
    <t>תקציב מרוכז לפי אגפים</t>
  </si>
  <si>
    <t>אגף / יחידה</t>
  </si>
  <si>
    <t>אחזקה ותפעול</t>
  </si>
  <si>
    <t>ביטחון, בטיחות ושירותי חירום</t>
  </si>
  <si>
    <t>הכנסות העירייה</t>
  </si>
  <si>
    <t>הלשכה המשפטית</t>
  </si>
  <si>
    <t>הנדסה</t>
  </si>
  <si>
    <t>חזות העיר</t>
  </si>
  <si>
    <t>חינוך</t>
  </si>
  <si>
    <t>מבקר העירייה וממונה על פניות הציבור</t>
  </si>
  <si>
    <t>מועצה הדתית</t>
  </si>
  <si>
    <t>מורשת ישראל</t>
  </si>
  <si>
    <t>מחשוב ומערכות מידע</t>
  </si>
  <si>
    <t>מיסים ומענקים כללי</t>
  </si>
  <si>
    <t>מנהל כללי</t>
  </si>
  <si>
    <t>מנהל כספי</t>
  </si>
  <si>
    <t>מנהלת גמלאים</t>
  </si>
  <si>
    <t>מערך דוברות והסברה</t>
  </si>
  <si>
    <t>משאבי אנוש והדרכה</t>
  </si>
  <si>
    <t>פנסיה</t>
  </si>
  <si>
    <t xml:space="preserve">קהילה וחברה </t>
  </si>
  <si>
    <t>קידום הבריאות וחוסן עירוני</t>
  </si>
  <si>
    <t>קידום מעמד האישה</t>
  </si>
  <si>
    <t>קיימות וחדשנות</t>
  </si>
  <si>
    <t>קליטה ועליה</t>
  </si>
  <si>
    <t>רשות הספורט</t>
  </si>
  <si>
    <t>שונים</t>
  </si>
  <si>
    <t>שירות ומוקד עירוני</t>
  </si>
  <si>
    <t>שירותים חברתיים קהילתיים</t>
  </si>
  <si>
    <t>תכנון אסטרטגי ושיתופיות</t>
  </si>
  <si>
    <t>תרבות</t>
  </si>
  <si>
    <t>תמצית התקציב פורמט משרד הפנים</t>
  </si>
  <si>
    <t>מיון לפי משרד הפנים</t>
  </si>
  <si>
    <t>ארנונה</t>
  </si>
  <si>
    <t>הכנסות ממשרד החינוך</t>
  </si>
  <si>
    <t>הכנסות משרד הרווחה</t>
  </si>
  <si>
    <t xml:space="preserve">הנחות בארנונה </t>
  </si>
  <si>
    <t>יתר עצמיות</t>
  </si>
  <si>
    <t>ממשלתיים אחרים</t>
  </si>
  <si>
    <t>מענקים מיועדים</t>
  </si>
  <si>
    <t>עצמיות חינוך</t>
  </si>
  <si>
    <t>עצמיות רווחה</t>
  </si>
  <si>
    <t>תקבולים אחרים</t>
  </si>
  <si>
    <t>העברות והוצאות חד פעמיו</t>
  </si>
  <si>
    <t>חינוך פעולות</t>
  </si>
  <si>
    <t>מימון</t>
  </si>
  <si>
    <t>משכורות ושכר כללי</t>
  </si>
  <si>
    <t>פעולות אחרות</t>
  </si>
  <si>
    <t>פרעון מלוות</t>
  </si>
  <si>
    <t>רווחה פעולות</t>
  </si>
  <si>
    <t>שכר חינוך</t>
  </si>
  <si>
    <t>שכר רווחה</t>
  </si>
  <si>
    <t>תשלומים לא רגילים</t>
  </si>
  <si>
    <t>תקן משרות וכ"א לפי אגפים</t>
  </si>
  <si>
    <t>שכר</t>
  </si>
  <si>
    <t xml:space="preserve"> תקן 2026</t>
  </si>
  <si>
    <t xml:space="preserve"> תקן 2025</t>
  </si>
  <si>
    <t>ריכוז הכנסות לפי מחלקות</t>
  </si>
  <si>
    <t>מחלקה</t>
  </si>
  <si>
    <t>חשמל</t>
  </si>
  <si>
    <t>עבודות ציבוריות</t>
  </si>
  <si>
    <t>אחזקה ותפעול סה"כ</t>
  </si>
  <si>
    <t>ביטחון מוס"ח ובטחון שוטף</t>
  </si>
  <si>
    <t>חירום</t>
  </si>
  <si>
    <t>ביטחון, בטיחות ושירותי חירום סה"כ</t>
  </si>
  <si>
    <t>הכנסות העירייה סה"כ</t>
  </si>
  <si>
    <t>הלשכה המשפטית סה"כ</t>
  </si>
  <si>
    <t>ביוב</t>
  </si>
  <si>
    <t>התחדשות עירונית</t>
  </si>
  <si>
    <t>רישוי בניה</t>
  </si>
  <si>
    <t>רישוי עסקים</t>
  </si>
  <si>
    <t>פיקוח על הבנייה</t>
  </si>
  <si>
    <t>הנדסה סה"כ</t>
  </si>
  <si>
    <t>הנהלת אגף</t>
  </si>
  <si>
    <t>ניקיון העיר</t>
  </si>
  <si>
    <t>פארק עירוני</t>
  </si>
  <si>
    <t>פיקוח משולב</t>
  </si>
  <si>
    <t>שילוט</t>
  </si>
  <si>
    <t>שירותים וטרנרים</t>
  </si>
  <si>
    <t>חזות העיר סה"כ</t>
  </si>
  <si>
    <t>אשכול פיס</t>
  </si>
  <si>
    <t>ביטוח תלמידים</t>
  </si>
  <si>
    <t>גני ילדים</t>
  </si>
  <si>
    <t>הסעות</t>
  </si>
  <si>
    <t>חטיבות</t>
  </si>
  <si>
    <t>חינוך יסודי</t>
  </si>
  <si>
    <t>מנהל חינוך</t>
  </si>
  <si>
    <t>מתי</t>
  </si>
  <si>
    <t>פיסג"ה</t>
  </si>
  <si>
    <t>פרט</t>
  </si>
  <si>
    <t>שפ"ח</t>
  </si>
  <si>
    <t>תיכונים</t>
  </si>
  <si>
    <t>גיל הרך</t>
  </si>
  <si>
    <t>חינוך סה"כ</t>
  </si>
  <si>
    <t>מורשת ישראל סה"כ</t>
  </si>
  <si>
    <t>מחשוב</t>
  </si>
  <si>
    <t>מחשוב ומערכות מידע סה"כ</t>
  </si>
  <si>
    <t>אגרות</t>
  </si>
  <si>
    <t>מיסים</t>
  </si>
  <si>
    <t>מענקים</t>
  </si>
  <si>
    <t>מיסים ומענקים כללי סה"כ</t>
  </si>
  <si>
    <t>נכסים</t>
  </si>
  <si>
    <t>מנהל כספי סה"כ</t>
  </si>
  <si>
    <t>השכלת מבוגרים</t>
  </si>
  <si>
    <t>מנהלת גמלאים סה"כ</t>
  </si>
  <si>
    <t>אירועים</t>
  </si>
  <si>
    <t>בתי תרבות</t>
  </si>
  <si>
    <t>הרשות החדשה למניעת אלימות,סמים ואלכוהול</t>
  </si>
  <si>
    <t>נוער צעירים וקהילה</t>
  </si>
  <si>
    <t>קהילה וחברה  סה"כ</t>
  </si>
  <si>
    <t>קידום הבריאות וחוסן עירוני סה"כ</t>
  </si>
  <si>
    <t>קידום מעמד האישה סה"כ</t>
  </si>
  <si>
    <t>קיימות וחדשנות סה"כ</t>
  </si>
  <si>
    <t>קליטה ועליה סה"כ</t>
  </si>
  <si>
    <t>ספורט</t>
  </si>
  <si>
    <t>רשות הספורט סה"כ</t>
  </si>
  <si>
    <t>העברות וח"פ</t>
  </si>
  <si>
    <t>פרסום חוצות</t>
  </si>
  <si>
    <t>שונים סה"כ</t>
  </si>
  <si>
    <t>מנהל רווחה</t>
  </si>
  <si>
    <t>עבודה קהילתית</t>
  </si>
  <si>
    <t>רווחת הפרט והמשפחה</t>
  </si>
  <si>
    <t>שירותי תקון</t>
  </si>
  <si>
    <t>שרותי שיקום</t>
  </si>
  <si>
    <t>שרותים לאנשים עם מוגבלות שכלית</t>
  </si>
  <si>
    <t>שרותים לזקן</t>
  </si>
  <si>
    <t>שרותים לילד ולנוער</t>
  </si>
  <si>
    <t>שרותים לעולים</t>
  </si>
  <si>
    <t>שירותים חברתיים קהילתיים סה"כ</t>
  </si>
  <si>
    <t>בתי תלמיד</t>
  </si>
  <si>
    <t>היכל התרבות</t>
  </si>
  <si>
    <t>סל תרבות</t>
  </si>
  <si>
    <t>ספריות</t>
  </si>
  <si>
    <t>תרבות סה"כ</t>
  </si>
  <si>
    <t>ריכוז הוצאות לפי מחלקות</t>
  </si>
  <si>
    <t>רכב</t>
  </si>
  <si>
    <t>בטיחות בדרכים</t>
  </si>
  <si>
    <t>בינוי ופיתוח מוסדות</t>
  </si>
  <si>
    <t>מהנדס הרשות</t>
  </si>
  <si>
    <t>תחזוקת מבנים</t>
  </si>
  <si>
    <t>תכנון העיר</t>
  </si>
  <si>
    <t>תשתיות</t>
  </si>
  <si>
    <t>גנים ונוף</t>
  </si>
  <si>
    <t>ניקיון מוסדות חינוך</t>
  </si>
  <si>
    <t>מבקר העירייה וממונה על פניות הציבור סה"כ</t>
  </si>
  <si>
    <t>מועצה הדתית סה"כ</t>
  </si>
  <si>
    <t>תקשורת</t>
  </si>
  <si>
    <t>לשכת מנכ"ל</t>
  </si>
  <si>
    <t xml:space="preserve">מזכירות </t>
  </si>
  <si>
    <t>ראש הרשות סגנים ולשכות</t>
  </si>
  <si>
    <t>רכש</t>
  </si>
  <si>
    <t>מנהל כללי סה"כ</t>
  </si>
  <si>
    <t>ביטוח</t>
  </si>
  <si>
    <t>גזברות</t>
  </si>
  <si>
    <t>דוברות והסברה</t>
  </si>
  <si>
    <t>מערך דוברות והסברה סה"כ</t>
  </si>
  <si>
    <t>משאבי אנוש והדרכה סה"כ</t>
  </si>
  <si>
    <t>השתתפויות</t>
  </si>
  <si>
    <t>שירותים שונים</t>
  </si>
  <si>
    <t>שרותים חקלאיים</t>
  </si>
  <si>
    <t>שירות ומוקד עירוני סה"כ</t>
  </si>
  <si>
    <t>תכנון אסטרטגי ושיתופיות סה"כ</t>
  </si>
  <si>
    <t>מוסיקה</t>
  </si>
  <si>
    <t>קריית ספיר</t>
  </si>
  <si>
    <t>ריכוז הכנסות והוצאות לפי אגפים ומחלקות</t>
  </si>
  <si>
    <t>כרטיס</t>
  </si>
  <si>
    <t>שם כרטיס</t>
  </si>
  <si>
    <t>הוצאות משפטיות גביה</t>
  </si>
  <si>
    <t>אגרות סה"כ</t>
  </si>
  <si>
    <t xml:space="preserve">ארנונה כללית </t>
  </si>
  <si>
    <t>ארנונה פיגורים</t>
  </si>
  <si>
    <t>הנחות ממיסים</t>
  </si>
  <si>
    <t>ארנונה על אדמה חקלאית</t>
  </si>
  <si>
    <t>מיסים סה"כ</t>
  </si>
  <si>
    <t>פנסיה צוברת</t>
  </si>
  <si>
    <t>מענקים סה"כ</t>
  </si>
  <si>
    <t>החזר הוצאות אכיפה</t>
  </si>
  <si>
    <t>אגרת אישורי טאבו</t>
  </si>
  <si>
    <t>החזר הוצאות אכיפה וגבייה</t>
  </si>
  <si>
    <t>משכורת ושכר משולבי</t>
  </si>
  <si>
    <t>שכר תקציבי עזר</t>
  </si>
  <si>
    <t>שעות נוספות</t>
  </si>
  <si>
    <t>אחזקת רכב עובדים</t>
  </si>
  <si>
    <t>זמניים</t>
  </si>
  <si>
    <t>עזר משרדי</t>
  </si>
  <si>
    <t>ספרות מקצועית ומנויים</t>
  </si>
  <si>
    <t xml:space="preserve"> הוצאות משרדיות ועמלות </t>
  </si>
  <si>
    <t>הדפסות תלושים לתושבים</t>
  </si>
  <si>
    <t>הוצאות משפטיות</t>
  </si>
  <si>
    <t>עזר מחשב</t>
  </si>
  <si>
    <t>סיוע אכיפה והדרכה</t>
  </si>
  <si>
    <t>מדידות נכסים ואיתור</t>
  </si>
  <si>
    <t>הוצאות שונות</t>
  </si>
  <si>
    <t>תקציב עזר אחזקה</t>
  </si>
  <si>
    <t>החזר מחברת בטוח</t>
  </si>
  <si>
    <t>חשמל סה"כ</t>
  </si>
  <si>
    <t xml:space="preserve">שכר </t>
  </si>
  <si>
    <t>אחזקת רכב</t>
  </si>
  <si>
    <t>הנהלת אגף סה"כ</t>
  </si>
  <si>
    <t>אחזקת חשמל</t>
  </si>
  <si>
    <t>אחזקת מזגנים מרכזיים</t>
  </si>
  <si>
    <t>חמרים</t>
  </si>
  <si>
    <t>עבודות קבלניות תאורה</t>
  </si>
  <si>
    <t>תיקון עמודי תאורה ושלטים מוארים</t>
  </si>
  <si>
    <t>הוצאות בגין חסכון בחשמל</t>
  </si>
  <si>
    <t>תקציב עזר רכב</t>
  </si>
  <si>
    <t>תיקוני מזגנים חינוך</t>
  </si>
  <si>
    <t>עבודות קבלניות</t>
  </si>
  <si>
    <t>כלים מכשירים וציוד</t>
  </si>
  <si>
    <t>עבודות קבלניות בטיחות</t>
  </si>
  <si>
    <t>השתתפות באגוד ערים</t>
  </si>
  <si>
    <t>עבודות ציבוריות סה"כ</t>
  </si>
  <si>
    <t>שכר למנהל רכב</t>
  </si>
  <si>
    <t>דלק</t>
  </si>
  <si>
    <t>תיקונים</t>
  </si>
  <si>
    <t>הוצאות טסט ובטוח</t>
  </si>
  <si>
    <t>שונות</t>
  </si>
  <si>
    <t>ליסינג</t>
  </si>
  <si>
    <t>גילום מס הכנסה</t>
  </si>
  <si>
    <t>נגדי רכב</t>
  </si>
  <si>
    <t>נגדי שכר</t>
  </si>
  <si>
    <t>רכב סה"כ</t>
  </si>
  <si>
    <t>היטל שירותי שמירה</t>
  </si>
  <si>
    <t>השתתפות בקבט</t>
  </si>
  <si>
    <t>השתתפות שמירה משטרה</t>
  </si>
  <si>
    <t>ביטחון מוס"ח ובטחון שוטף סה"כ</t>
  </si>
  <si>
    <t>הכנסות חירום שונות</t>
  </si>
  <si>
    <t>הכנסות ממפעל הפיס בחרום</t>
  </si>
  <si>
    <t>חירום סה"כ</t>
  </si>
  <si>
    <t xml:space="preserve">ציוד בטיחות בדרכים </t>
  </si>
  <si>
    <t>בטיחות בדרכים סה"כ</t>
  </si>
  <si>
    <t>שמירה</t>
  </si>
  <si>
    <t>סיורים מוס"ח</t>
  </si>
  <si>
    <t>מרחב עירוני סיור</t>
  </si>
  <si>
    <t>שיטור עירוני שכר</t>
  </si>
  <si>
    <t>שעות נוספות שיטור עירוני</t>
  </si>
  <si>
    <t>הכשרות וציוד שיטור עירוני</t>
  </si>
  <si>
    <t>דלק שיטור עירוני</t>
  </si>
  <si>
    <t xml:space="preserve">תיקונים כלי רכב שיטור עירוני </t>
  </si>
  <si>
    <t>הוצאות טסט ובטוח רכב שיטור עירוני</t>
  </si>
  <si>
    <t xml:space="preserve">שמירת שלום הציבור </t>
  </si>
  <si>
    <t>תחזוקת מצלמות</t>
  </si>
  <si>
    <t>סיור טקטי</t>
  </si>
  <si>
    <t>סיירת בטחון שכונתית</t>
  </si>
  <si>
    <t>שיטור עירוני שונות</t>
  </si>
  <si>
    <t>החזר הון - העברה לתבר</t>
  </si>
  <si>
    <t>הצטיידות</t>
  </si>
  <si>
    <t>ליסינג שיטור עירוני</t>
  </si>
  <si>
    <t xml:space="preserve">מוקד בטחון </t>
  </si>
  <si>
    <t>השתתפות  בפיקוד העורף</t>
  </si>
  <si>
    <t>תוכנת מוקד למוגנות</t>
  </si>
  <si>
    <t>כיבוי אש שטחים ציבוריים</t>
  </si>
  <si>
    <t>מלח ופסח הוצאות אחרות</t>
  </si>
  <si>
    <t>בטיחות וגהות בעבודה</t>
  </si>
  <si>
    <t>שמירה פארק</t>
  </si>
  <si>
    <t>בדיקות בטיחות מוסדות</t>
  </si>
  <si>
    <t>שמירה בחופשת יולי</t>
  </si>
  <si>
    <t>קבט שכר</t>
  </si>
  <si>
    <t>שמירה ביסודיים</t>
  </si>
  <si>
    <t>שמירה בחטיבות</t>
  </si>
  <si>
    <t>שמירה באורט</t>
  </si>
  <si>
    <t>שמירה בתיכון</t>
  </si>
  <si>
    <t>אחזקת ורכישת אמצעי מיגון</t>
  </si>
  <si>
    <t>שמירה גני ילדים</t>
  </si>
  <si>
    <t>תחזוקת אמצעי מיגון</t>
  </si>
  <si>
    <t>מיגון בלשכות שמירה</t>
  </si>
  <si>
    <t>שכר בטחון</t>
  </si>
  <si>
    <t>שעות נוספות בטחון</t>
  </si>
  <si>
    <t>הוצ' לשעת  חרום</t>
  </si>
  <si>
    <t>תשלומי רשויות הוצאות בית משפט</t>
  </si>
  <si>
    <t>נגדי  שכר משפטיות לועדה לתו"ב</t>
  </si>
  <si>
    <t>ספרות מקצועית</t>
  </si>
  <si>
    <t>העברה עזר יעוץ משפטי ועדה לתו"ב</t>
  </si>
  <si>
    <t>השתתפות בהוצאות בית משפט המקומי</t>
  </si>
  <si>
    <t>מתאגיד ביוב השאלת עובדים</t>
  </si>
  <si>
    <t>תאגיד ביוב החזר הוצאות אחרות</t>
  </si>
  <si>
    <t>ביוב סה"כ</t>
  </si>
  <si>
    <t>התחדשות עירונית סה"כ</t>
  </si>
  <si>
    <t>הכנסות בעד שירותים</t>
  </si>
  <si>
    <t>אגרת בניה</t>
  </si>
  <si>
    <t>רישוי בניה סה"כ</t>
  </si>
  <si>
    <t>אגרת רישוי עסקים</t>
  </si>
  <si>
    <t>דמי בדיקת בשר קפוא</t>
  </si>
  <si>
    <t>אגרת הוצאת שולחנות וכסאות</t>
  </si>
  <si>
    <t>קנסות בית משפט רשוי עסקים</t>
  </si>
  <si>
    <t>רישוי עסקים סה"כ</t>
  </si>
  <si>
    <t>קנסות בית משפט הנדסה</t>
  </si>
  <si>
    <t>פיקוח על הבנייה סה"כ</t>
  </si>
  <si>
    <t>הפרשות לשכר</t>
  </si>
  <si>
    <t>טיהור מי ביוב השכר הקובע</t>
  </si>
  <si>
    <t>שכר בינוי</t>
  </si>
  <si>
    <t xml:space="preserve">רכב </t>
  </si>
  <si>
    <t>בינוי ופיתוח מוסדות סה"כ</t>
  </si>
  <si>
    <t>ספרים ועיתונים</t>
  </si>
  <si>
    <t>פירסום הנדסה</t>
  </si>
  <si>
    <t>ישיבת ועדת ערים</t>
  </si>
  <si>
    <t>יעוץ מקצועי</t>
  </si>
  <si>
    <t>הוצאות אחרות</t>
  </si>
  <si>
    <t>מערכות מידע ועדה לתכנון ובניה</t>
  </si>
  <si>
    <t xml:space="preserve">וועדה לתכנון ובנייה </t>
  </si>
  <si>
    <t>מהנדס הרשות סה"כ</t>
  </si>
  <si>
    <t>סריקת גרמושקות</t>
  </si>
  <si>
    <t>עזר שכר משפטיות ועדה לתו"ב</t>
  </si>
  <si>
    <t>יועץ נגישות רישוי עסקים</t>
  </si>
  <si>
    <t>משכורת ושלב משולב</t>
  </si>
  <si>
    <t>תחזוקת מבני עירייה</t>
  </si>
  <si>
    <t>ועדי בתים</t>
  </si>
  <si>
    <t>מים וביוב למוסדות</t>
  </si>
  <si>
    <t>נגדי אחזקה</t>
  </si>
  <si>
    <t>תחזוקת מבנים סה"כ</t>
  </si>
  <si>
    <t>תכנון העיר סה"כ</t>
  </si>
  <si>
    <t>שכר תחבורה</t>
  </si>
  <si>
    <t>מדידות משכורת ושכר עבודה</t>
  </si>
  <si>
    <t>עבודות קבלניות רמזורים</t>
  </si>
  <si>
    <t>חשמל רמזורים</t>
  </si>
  <si>
    <t>תשתיות סה"כ</t>
  </si>
  <si>
    <t>עזר יעוץ משפטי ועדה לתו"ב</t>
  </si>
  <si>
    <t>השתתפות קרן רכבים נטושים</t>
  </si>
  <si>
    <t xml:space="preserve">השתת איכות הסביבה </t>
  </si>
  <si>
    <t>הכנסות ממחזור</t>
  </si>
  <si>
    <t>הכנסות מחילוץ אריזות</t>
  </si>
  <si>
    <t>ניקיון העיר סה"כ</t>
  </si>
  <si>
    <t>הכנסות מפארק</t>
  </si>
  <si>
    <t>הכנסות מחי פארק</t>
  </si>
  <si>
    <t>עמלות כרטיסי אשראי פארק</t>
  </si>
  <si>
    <t>פארק עירוני סה"כ</t>
  </si>
  <si>
    <t>הכנסות מדוחות פיקוח עירוני</t>
  </si>
  <si>
    <t>הכנסה מהוצאות גביה מעיקול מילגם</t>
  </si>
  <si>
    <t xml:space="preserve">הכנסות דוחות חניה </t>
  </si>
  <si>
    <t xml:space="preserve"> עמלות כרטיס אשראי חוזה חדש</t>
  </si>
  <si>
    <t>חניה הכנסות עירוניות פנגו וסלופארק</t>
  </si>
  <si>
    <t>חניה עמלות כרטיס אשראי</t>
  </si>
  <si>
    <t xml:space="preserve">הכנסות מקנסות חניה </t>
  </si>
  <si>
    <t xml:space="preserve">עמלות כ"א ותקבולים </t>
  </si>
  <si>
    <t>הכנסות מהוצאות הגבייה מילגם</t>
  </si>
  <si>
    <t>פיקוח משולב סה"כ</t>
  </si>
  <si>
    <t>אגרת רשיונות לשלטים</t>
  </si>
  <si>
    <t>מודעות ופרסומים</t>
  </si>
  <si>
    <t>שילוט סה"כ</t>
  </si>
  <si>
    <t>קנסות וטרינר אגף הכנסות</t>
  </si>
  <si>
    <t>שירותים וטרנרים סה"כ</t>
  </si>
  <si>
    <t>אחזקת מתקני משחק והצללה</t>
  </si>
  <si>
    <t>מים גינון</t>
  </si>
  <si>
    <t>גינון גני ילדים</t>
  </si>
  <si>
    <t>קנית מיים ממפעל המיים</t>
  </si>
  <si>
    <t>גנים ונוף סה"כ</t>
  </si>
  <si>
    <t>פירסום ומודעות</t>
  </si>
  <si>
    <t>פרויקט שב"ס</t>
  </si>
  <si>
    <t>הוצאות אחרות הנהלת האגף</t>
  </si>
  <si>
    <t>טיפול ברכב נטוש</t>
  </si>
  <si>
    <t>פינוי קרטונים</t>
  </si>
  <si>
    <t>שקיות ונקיון גללי כלבים</t>
  </si>
  <si>
    <t xml:space="preserve">רכישת ציוד </t>
  </si>
  <si>
    <t>הדברות</t>
  </si>
  <si>
    <t xml:space="preserve">תקורה נקיון מוסדות </t>
  </si>
  <si>
    <t>עבודות נקיון יסודי</t>
  </si>
  <si>
    <t>נקיון חטיבות</t>
  </si>
  <si>
    <t>נקיון תיכון שמיר</t>
  </si>
  <si>
    <t>נקיון כצנלסון</t>
  </si>
  <si>
    <t>נקיון גלילי</t>
  </si>
  <si>
    <t>נקיון הרצוג</t>
  </si>
  <si>
    <t>נקיון רבין</t>
  </si>
  <si>
    <t>נקיון מולדת (פיסג"ה)</t>
  </si>
  <si>
    <t>נקיון אשכול פיס</t>
  </si>
  <si>
    <t>נקיון מבני ציבור</t>
  </si>
  <si>
    <t>ניקיון מוסדות חינוך סה"כ</t>
  </si>
  <si>
    <t>שכר פארק עירוני</t>
  </si>
  <si>
    <t>רכב עובדים</t>
  </si>
  <si>
    <t>זמניים פארק</t>
  </si>
  <si>
    <t>חשמל פארק</t>
  </si>
  <si>
    <t>מיים</t>
  </si>
  <si>
    <t>חומרים פארק</t>
  </si>
  <si>
    <t>קבלנים פארק</t>
  </si>
  <si>
    <t>גינון פארק</t>
  </si>
  <si>
    <t>נקיון פארק</t>
  </si>
  <si>
    <t>רכישות מיוחדות</t>
  </si>
  <si>
    <t>צוות פינת חי</t>
  </si>
  <si>
    <t xml:space="preserve">שעות נוספות צוות פינת חי </t>
  </si>
  <si>
    <t>אחזקת רכב פינת חי</t>
  </si>
  <si>
    <t>צוות פינת חי זמניים</t>
  </si>
  <si>
    <t>פירסום</t>
  </si>
  <si>
    <t>אחזקה פינת חי</t>
  </si>
  <si>
    <t>פעילות חינוכית והפעלות חי פארק</t>
  </si>
  <si>
    <t>אחזקת רכב חניה</t>
  </si>
  <si>
    <t>חשמל ומים משרדי חניה</t>
  </si>
  <si>
    <t xml:space="preserve">כיבוד </t>
  </si>
  <si>
    <t xml:space="preserve">השתלמויות </t>
  </si>
  <si>
    <t>דלק פיקוח משולב</t>
  </si>
  <si>
    <t>תיקונים כלי רכב פיקוח משולב</t>
  </si>
  <si>
    <t>הוצאות טסט ובטוח רכב פיקוח משולב</t>
  </si>
  <si>
    <t>הוצאות משרדיות</t>
  </si>
  <si>
    <t>הוצאות אחרות פיקוח משולב</t>
  </si>
  <si>
    <t>שירותי גביה ואכיפה</t>
  </si>
  <si>
    <t>הוצאות אכיפת הגבייה מילגם</t>
  </si>
  <si>
    <t>עמלה לחברה הכלכלית</t>
  </si>
  <si>
    <t>דמי ניהול- החזר הוצאות</t>
  </si>
  <si>
    <t>ביגוד</t>
  </si>
  <si>
    <t>ליסינג פיקוח משולב</t>
  </si>
  <si>
    <t>רכישת ציוד</t>
  </si>
  <si>
    <t>מילגם שירותי ניהול</t>
  </si>
  <si>
    <t>הוצאות גביה מפעולות עיקול מילגם</t>
  </si>
  <si>
    <t>מערכות מידע פיקוח עירוני</t>
  </si>
  <si>
    <t>עמלה מדוחות מצולמים</t>
  </si>
  <si>
    <t>חמרים-מספור בתים</t>
  </si>
  <si>
    <t>משכורת שילוט</t>
  </si>
  <si>
    <t>השתתפות בתקציב מח וטרינרית משותפת</t>
  </si>
  <si>
    <t>השתתפות ממשלה</t>
  </si>
  <si>
    <t>השתתפות ממשלה מרכז ישי</t>
  </si>
  <si>
    <t>אשכול פיס סה"כ</t>
  </si>
  <si>
    <t>אגרת חינוך גני ילדים</t>
  </si>
  <si>
    <t>אגרת חינוך יסודי</t>
  </si>
  <si>
    <t>אגרת .חינוך חטיבות</t>
  </si>
  <si>
    <t>אגרת חינוך</t>
  </si>
  <si>
    <t>אגרת חינוך כצנלסון</t>
  </si>
  <si>
    <t>אגרת חינוך גלילי</t>
  </si>
  <si>
    <t>אגרת חינוך הרצוג</t>
  </si>
  <si>
    <t>אגרת חינוך רבין</t>
  </si>
  <si>
    <t>אגרת חינוך המר</t>
  </si>
  <si>
    <t>אגרת חינוך הראל</t>
  </si>
  <si>
    <t>ביטוח תלמידים סה"כ</t>
  </si>
  <si>
    <t>פרויקט ספריית פיג'מה</t>
  </si>
  <si>
    <t xml:space="preserve">הכנסות שירותים מרצון  </t>
  </si>
  <si>
    <t>הכנסות לועד הורים</t>
  </si>
  <si>
    <t>השתתפות בסייעות חובה</t>
  </si>
  <si>
    <t>חומרים ממשלה</t>
  </si>
  <si>
    <t>הכנסות תל"ן</t>
  </si>
  <si>
    <t>שכר למוד גני ילדים</t>
  </si>
  <si>
    <t>השתתפות הממשלה לגני טרום גננות</t>
  </si>
  <si>
    <t>השתתפות סייעות טרום חובה</t>
  </si>
  <si>
    <t>הכנסות בגין הוצ' תפעול</t>
  </si>
  <si>
    <t>יולא גני ילדים</t>
  </si>
  <si>
    <t>השתתפות התמ"ת בצהרונים</t>
  </si>
  <si>
    <t>הכנסות מועדונית חינוך מיוחד</t>
  </si>
  <si>
    <t>הכנסות ממשלה ניצנים בחופשה</t>
  </si>
  <si>
    <t>קייטנות ציבוריות הכנסות ממשלה</t>
  </si>
  <si>
    <t>הכנסות מהורים קייטנות יולי</t>
  </si>
  <si>
    <t>תמיכה ממשלתית קיטנות יולי</t>
  </si>
  <si>
    <t>גני ילדים סה"כ</t>
  </si>
  <si>
    <t xml:space="preserve"> הסעות חינוך מיוחד </t>
  </si>
  <si>
    <t>השתתפות במלווים הסעות</t>
  </si>
  <si>
    <t xml:space="preserve">החזר הסעות </t>
  </si>
  <si>
    <t>הסעות סה"כ</t>
  </si>
  <si>
    <t>השתת' ממשלה בחטי</t>
  </si>
  <si>
    <t>הקטנת הכנסה מחטיבות גפן</t>
  </si>
  <si>
    <t>סל תלמיד לעולה חטיבות</t>
  </si>
  <si>
    <t>השאלת ספרים החזר רכז מחטיבות</t>
  </si>
  <si>
    <t>הכנסות גפן חטיבות</t>
  </si>
  <si>
    <t>הכנסות גפן שש שנתי</t>
  </si>
  <si>
    <t>חטיבות סה"כ</t>
  </si>
  <si>
    <t xml:space="preserve">הכנסות שחיה </t>
  </si>
  <si>
    <t>אגרת לימודים מילדי חוץ</t>
  </si>
  <si>
    <t>אגרת לימודים מילדי חוץ מיוחד</t>
  </si>
  <si>
    <t>הכנסות קרן השבחה לטובת תחזוקה</t>
  </si>
  <si>
    <t>הכנסות התאחדות הספורט מזוזו</t>
  </si>
  <si>
    <t>השתתפות הממשלה לשרתים בי"ס יסודיים</t>
  </si>
  <si>
    <t>השתתפות מזכירים</t>
  </si>
  <si>
    <t>השתתפות סייעות</t>
  </si>
  <si>
    <t>סל תלמיד לעולה יסודי</t>
  </si>
  <si>
    <t>הקטנת הכנסות יסודיים גפן</t>
  </si>
  <si>
    <t>דמי שיכפול</t>
  </si>
  <si>
    <t>השאלת ספרים החזר רכז מבתי ספר</t>
  </si>
  <si>
    <t>הכנסות גפן יסודי</t>
  </si>
  <si>
    <t>מכירת תוצרת בחוות</t>
  </si>
  <si>
    <t>השתתפות הממשלה לחווה החקלאית</t>
  </si>
  <si>
    <t>הכנסות מהורים בית ספר של קיץ</t>
  </si>
  <si>
    <t>הכנסות ממשלה בית ספר של קיץ</t>
  </si>
  <si>
    <t>חינוך יסודי סה"כ</t>
  </si>
  <si>
    <t>הכנסות לקבל מית"ר</t>
  </si>
  <si>
    <t>הרשאות משרד החינוך</t>
  </si>
  <si>
    <t>גפן סל רשותי</t>
  </si>
  <si>
    <t>מנהל חינוך סה"כ</t>
  </si>
  <si>
    <t>הכנסות מתי</t>
  </si>
  <si>
    <t>שיכפול</t>
  </si>
  <si>
    <t>מתי סה"כ</t>
  </si>
  <si>
    <t>גף מחשבים משרד החינוך</t>
  </si>
  <si>
    <t>פיסג"ה סה"כ</t>
  </si>
  <si>
    <t>הכנסה בגין זמניים סיעות צמודות חנ"מ חובה</t>
  </si>
  <si>
    <t>הכנסות חינוך מיוחד גני ילדים</t>
  </si>
  <si>
    <t xml:space="preserve">השתתפות בחינוך מיוחד </t>
  </si>
  <si>
    <t>השתתפות בסייעות כיתתיות</t>
  </si>
  <si>
    <t xml:space="preserve">השתתפות בסייעות חנ"מ </t>
  </si>
  <si>
    <t>השתתפות סייעות כיתתיות חטב</t>
  </si>
  <si>
    <t>השתתפות סייעות חנ"מ</t>
  </si>
  <si>
    <t>השתתפות סייעות כיתתיות תיכונים</t>
  </si>
  <si>
    <t>הכנסות מרווחה חנוכ</t>
  </si>
  <si>
    <t>מועדונית</t>
  </si>
  <si>
    <t>השתתות קבס</t>
  </si>
  <si>
    <t>פלג הכנסות</t>
  </si>
  <si>
    <t>סל תלמיד לעולה</t>
  </si>
  <si>
    <t>פרט סה"כ</t>
  </si>
  <si>
    <t>שירות פסיכולוגי משלים</t>
  </si>
  <si>
    <t xml:space="preserve"> הכנסות בגין אבחוני מל"ל </t>
  </si>
  <si>
    <t>השתת' הממשלה בשפח</t>
  </si>
  <si>
    <t>השתתפות ממשלה בהדרכות פסיכולוגים</t>
  </si>
  <si>
    <t>שפ"ח סה"כ</t>
  </si>
  <si>
    <t>הכנסות דמוקרטי</t>
  </si>
  <si>
    <t>השתתפת ממשלה גפן דמוקרטי</t>
  </si>
  <si>
    <t>השתתפות ממשלה שמיר</t>
  </si>
  <si>
    <t>השתתפות ממשלה גפן שמיר</t>
  </si>
  <si>
    <t>השתתפות ממשלה כצנלסון</t>
  </si>
  <si>
    <t>השתתפות ממשלה גפן כצה</t>
  </si>
  <si>
    <t>השתתפות ממשלה גלילי</t>
  </si>
  <si>
    <t>השתתפות ממשלה גפן גלילי</t>
  </si>
  <si>
    <t>השתתפות ממשלה הרצוג</t>
  </si>
  <si>
    <t>השתתפות ממשלה גפן הרצוג</t>
  </si>
  <si>
    <t>השתתפות ממשלה רבין</t>
  </si>
  <si>
    <t>השתתפות ממשלה גפן רבין</t>
  </si>
  <si>
    <t>ממשלה תיכון דתי לבנים</t>
  </si>
  <si>
    <t>השתתפות ממשלה גפן דתי לבנים</t>
  </si>
  <si>
    <t xml:space="preserve">ממשלה תיכון דתי לבנות  </t>
  </si>
  <si>
    <t>השתתפות ממשלה גפן הראל</t>
  </si>
  <si>
    <t>הקטנת הכנסה מוכש"ר גפן</t>
  </si>
  <si>
    <t>תיכונים סה"כ</t>
  </si>
  <si>
    <t>הכנסות משרד החינוך לגיל הרך</t>
  </si>
  <si>
    <t>גיל הרך סה"כ</t>
  </si>
  <si>
    <t>משכורת פרויקט ישי</t>
  </si>
  <si>
    <t xml:space="preserve">חשמל </t>
  </si>
  <si>
    <t>אשכולות פייס</t>
  </si>
  <si>
    <t>פרויקט  ישי ביס מחוזי למצטיינים</t>
  </si>
  <si>
    <t xml:space="preserve">שמיר ביטוח </t>
  </si>
  <si>
    <t>דמוקרטי ביטוח</t>
  </si>
  <si>
    <t>ביטוח גני -חובה</t>
  </si>
  <si>
    <t>ביטוח יסודיים</t>
  </si>
  <si>
    <t>ביטוח חטיבות</t>
  </si>
  <si>
    <t>בטוח כצנלסון</t>
  </si>
  <si>
    <t>בטוח גלילי</t>
  </si>
  <si>
    <t>בטוח הרצוג</t>
  </si>
  <si>
    <t>בטוח רבין</t>
  </si>
  <si>
    <t>בטוח הראל</t>
  </si>
  <si>
    <t>בטוח המר</t>
  </si>
  <si>
    <t>כ"א מיקור חוץ גני ילדים</t>
  </si>
  <si>
    <t>שכר מינהל גני ילדים</t>
  </si>
  <si>
    <t>שכר סייעות חובה</t>
  </si>
  <si>
    <t>סייעות חובה זמניים</t>
  </si>
  <si>
    <t>חומרי עבודה</t>
  </si>
  <si>
    <t xml:space="preserve">פרוייקט איתור לקויות למידה בגנים </t>
  </si>
  <si>
    <t>הוצאות שירותים מרצון</t>
  </si>
  <si>
    <t>תשלומים לועד הורים</t>
  </si>
  <si>
    <t>ריתמוסיקה</t>
  </si>
  <si>
    <t>חוגי תלן</t>
  </si>
  <si>
    <t>סייעות מגן</t>
  </si>
  <si>
    <t>שעות נוספות סייעות מגן</t>
  </si>
  <si>
    <t>שכר סיעות בגני חנ"מ חובה</t>
  </si>
  <si>
    <t>זמניים טרום</t>
  </si>
  <si>
    <t>השתלמויות</t>
  </si>
  <si>
    <t>גננות עובדות מדינה</t>
  </si>
  <si>
    <t>שכר גננות</t>
  </si>
  <si>
    <t>גננות שעות נוספות</t>
  </si>
  <si>
    <t>זמניים יום לימודים ארוך</t>
  </si>
  <si>
    <t>הזנה יולא</t>
  </si>
  <si>
    <t xml:space="preserve">הוצאות יול"א חברה לפנאי </t>
  </si>
  <si>
    <t>יום לימודים ארוך</t>
  </si>
  <si>
    <t>רכישות מיחודות</t>
  </si>
  <si>
    <t>אמהות בית</t>
  </si>
  <si>
    <t>אמהות בית זמניים</t>
  </si>
  <si>
    <t>תנועה</t>
  </si>
  <si>
    <t>חוג תנועה</t>
  </si>
  <si>
    <t>שכר מינהל יולא</t>
  </si>
  <si>
    <t>שעות נוספות מנהל יולא</t>
  </si>
  <si>
    <t>שכר פסיכולוגים פרויקט לקויי למידה</t>
  </si>
  <si>
    <t xml:space="preserve">צהורנים חינוך מיוחד </t>
  </si>
  <si>
    <t xml:space="preserve">צהרונים חינוך מיוחד </t>
  </si>
  <si>
    <t xml:space="preserve">הפעלת ניצנים בחופשה </t>
  </si>
  <si>
    <t>קיטנה ציבורית גני ילדים</t>
  </si>
  <si>
    <t>קיטנות יולי שכר</t>
  </si>
  <si>
    <t>קיטנות יולי שכר זמניים</t>
  </si>
  <si>
    <t>הפעלת קייטנות יולי</t>
  </si>
  <si>
    <t>שכר שמרגנים</t>
  </si>
  <si>
    <t>שכר שמרגנים זמניים</t>
  </si>
  <si>
    <t>שכר למלווים</t>
  </si>
  <si>
    <t>זמנים</t>
  </si>
  <si>
    <t>הסעות חינוך מיוחד</t>
  </si>
  <si>
    <t>הסעות רגיל</t>
  </si>
  <si>
    <t>שכר שרתים</t>
  </si>
  <si>
    <t>חשמל,מים,וחמ</t>
  </si>
  <si>
    <t>סל תלמיד</t>
  </si>
  <si>
    <t>הוצאות מזנונים</t>
  </si>
  <si>
    <t>חטיבות ביניים הוצ' שונות</t>
  </si>
  <si>
    <t>גפן חטיבות הקטנת הוצאות</t>
  </si>
  <si>
    <t>כדורעף חטיבות גפן</t>
  </si>
  <si>
    <t>העסקת לבורנטים חטיבות</t>
  </si>
  <si>
    <t>תוכניות מיוחדות</t>
  </si>
  <si>
    <t>אחזקת אולמות ספורט עזר</t>
  </si>
  <si>
    <t>תגבור שעות חטיבה</t>
  </si>
  <si>
    <t>השאלת ספרים שכר תפעול</t>
  </si>
  <si>
    <t>העברה לבתי ספר מול הכנסות גפן חטיבות</t>
  </si>
  <si>
    <t>העברה לבתי ספר שש שנתי מול הכנסות גפן</t>
  </si>
  <si>
    <t>שמרים חטיבות</t>
  </si>
  <si>
    <t>הבראה</t>
  </si>
  <si>
    <t>מרכז אומנויות ומדע וקיימות</t>
  </si>
  <si>
    <t>שרתים שכר</t>
  </si>
  <si>
    <t xml:space="preserve">שיפוץ מבני חינוך </t>
  </si>
  <si>
    <t xml:space="preserve">דמי שתיה יסודיים </t>
  </si>
  <si>
    <t>תוכניות לימודיות</t>
  </si>
  <si>
    <t>תלן מוזיקה</t>
  </si>
  <si>
    <t>חינוך מוסיקלי ביסודי</t>
  </si>
  <si>
    <t xml:space="preserve">שחיה בתי ספר </t>
  </si>
  <si>
    <t>אגרות תלמידי חוץ</t>
  </si>
  <si>
    <t>פרח</t>
  </si>
  <si>
    <t>הקטנת הוצאות גפן יסודיים</t>
  </si>
  <si>
    <t>עתיד בטוח /  הוצאות בגין תכנית זוזו יסודי</t>
  </si>
  <si>
    <t>עזר אחזקת אולמות ספורט</t>
  </si>
  <si>
    <t>שעות תגבור יסודיים</t>
  </si>
  <si>
    <t>פרויקטים פדגוגיים</t>
  </si>
  <si>
    <t>השאלת ספרים שכר תפעול דרך גפן</t>
  </si>
  <si>
    <t>ניהול עצמי מים</t>
  </si>
  <si>
    <t>ניהול עצמי שוטף קיום</t>
  </si>
  <si>
    <t>העברה לבתי ספר מול הכנסות גפן יסודי</t>
  </si>
  <si>
    <t>נקיון חווה חקלאית</t>
  </si>
  <si>
    <t>הוצאות קיום</t>
  </si>
  <si>
    <t>שכר זמניים בית ספר של קיץ</t>
  </si>
  <si>
    <t>הפעלת בית ספר של קיץ</t>
  </si>
  <si>
    <t>הפעלת ניצנים בחופשה</t>
  </si>
  <si>
    <t>שמרים יסודיים</t>
  </si>
  <si>
    <t>דמי שתיה עובדי מנהל</t>
  </si>
  <si>
    <t>מנהל חינוך מיכון ועיבוד</t>
  </si>
  <si>
    <t>הוצאות מחשוב גפן</t>
  </si>
  <si>
    <t>עזרה ראשונה</t>
  </si>
  <si>
    <t>תוכניות פדגוגיות וקידום החינוך</t>
  </si>
  <si>
    <t>יעוץ כלכלי</t>
  </si>
  <si>
    <t>הוצאות כנגד הרשאות</t>
  </si>
  <si>
    <t>שכר גפן</t>
  </si>
  <si>
    <t>שכר גפן זמניים</t>
  </si>
  <si>
    <t>שכר מתי וסייעות</t>
  </si>
  <si>
    <t>זמניים מתי</t>
  </si>
  <si>
    <t>שכפול  והדפסות מת"י</t>
  </si>
  <si>
    <t>משכורת ושכר משולב</t>
  </si>
  <si>
    <t>סיעות צמודות חנ"מ חובה</t>
  </si>
  <si>
    <t>זמניים סיעות צמודות חנ"מ חובה</t>
  </si>
  <si>
    <t>אחרות קיטנה גני ילדים חנם</t>
  </si>
  <si>
    <t>הכשרות הסכם שכר</t>
  </si>
  <si>
    <t>חינוך מיוחד הוצאות קיום</t>
  </si>
  <si>
    <t>חינוך מיוחד הזנה</t>
  </si>
  <si>
    <t>השתתפות משרד החינוך בסייעת צמודה</t>
  </si>
  <si>
    <t>סייעות כיתתיות</t>
  </si>
  <si>
    <t>סייעות חנם משלבות חודשיות</t>
  </si>
  <si>
    <t>שעות נוספות כיתתיות</t>
  </si>
  <si>
    <t>שעות נוספות משלבות</t>
  </si>
  <si>
    <t>סייעות חנ"מ זמניים</t>
  </si>
  <si>
    <t>סיעות כיתתיות חטיבות</t>
  </si>
  <si>
    <t>סייעות משלבות חנם חודשיות</t>
  </si>
  <si>
    <t>סייעות כיתתיות תיכון</t>
  </si>
  <si>
    <t>שרותים אחרים השכר הקובע</t>
  </si>
  <si>
    <t>קבס שכר</t>
  </si>
  <si>
    <t>פרויקט חונכות</t>
  </si>
  <si>
    <t>מלגות</t>
  </si>
  <si>
    <t>פלג הוצאות</t>
  </si>
  <si>
    <t>שכר פסיכולוגים</t>
  </si>
  <si>
    <t>הדרכות פסיכולוגים</t>
  </si>
  <si>
    <t xml:space="preserve">אבחונים וערכות </t>
  </si>
  <si>
    <t>הוצאות בגין אבחוני מל"ל פעולות</t>
  </si>
  <si>
    <t xml:space="preserve">תגבור בגרויות </t>
  </si>
  <si>
    <t>תכניות ויוזמות פדגוגיות תיכונים</t>
  </si>
  <si>
    <t>חשמל שוורץ רייסמן</t>
  </si>
  <si>
    <t>שוורץ רייסמן</t>
  </si>
  <si>
    <t>שכר מורים בית ספר דמוקרטי</t>
  </si>
  <si>
    <t xml:space="preserve">שכר עובדים בית ספר דמוקרטי </t>
  </si>
  <si>
    <t>אחזקת רכב מורים</t>
  </si>
  <si>
    <t>גפן דמוקרטי הקטנת הוצאות</t>
  </si>
  <si>
    <t>הוצאות קיום דמוקרטי</t>
  </si>
  <si>
    <t>גפן דמוקרטי</t>
  </si>
  <si>
    <t>שכר מורים שמיר</t>
  </si>
  <si>
    <t>שכר עובדים שמיר</t>
  </si>
  <si>
    <t>אחזקת רכב עובדים שמיר</t>
  </si>
  <si>
    <t>חשמל שמיר</t>
  </si>
  <si>
    <t>הוצאות קיום שמיר</t>
  </si>
  <si>
    <t>גפן שמיר הקטנת הוצאות</t>
  </si>
  <si>
    <t>גפן שמיר</t>
  </si>
  <si>
    <t>עזר אולמות ספורט</t>
  </si>
  <si>
    <t>שכר מורים כצנלסון</t>
  </si>
  <si>
    <t>שכר עובדים כצנלסון</t>
  </si>
  <si>
    <t>שעות נוספות מורים</t>
  </si>
  <si>
    <t>שעות נוספות עובדים</t>
  </si>
  <si>
    <t>רכב עובדים כצנלסון</t>
  </si>
  <si>
    <t>עובדים זמניים כצנלסון</t>
  </si>
  <si>
    <t>חשמל כצנלסון</t>
  </si>
  <si>
    <t>הוצאות קיום כצנלסון</t>
  </si>
  <si>
    <t>גפן כצה הקטנת הוצאות</t>
  </si>
  <si>
    <t>גפן כצנלסון</t>
  </si>
  <si>
    <t>העסקת לבורנטים כצנלסון</t>
  </si>
  <si>
    <t>שכר מורים גלילי</t>
  </si>
  <si>
    <t>שכר עובדים גלילי</t>
  </si>
  <si>
    <t>רכב עובדים גלילי</t>
  </si>
  <si>
    <t>גלילי עובדים זמניים</t>
  </si>
  <si>
    <t>חשמל גלילי</t>
  </si>
  <si>
    <t>הוצאות קיום גלילי</t>
  </si>
  <si>
    <t>אליפות עולם נבחרות ספורט תיכונים</t>
  </si>
  <si>
    <t>אירוח משלחת תלמידים</t>
  </si>
  <si>
    <t>גפן גלילי הקטנת הוצאות</t>
  </si>
  <si>
    <t>גפן גלילי</t>
  </si>
  <si>
    <t>העסקת לבורנטים גלילי</t>
  </si>
  <si>
    <t>שכר מורים הרצוג</t>
  </si>
  <si>
    <t>שכר עובדים הרצוג</t>
  </si>
  <si>
    <t>רכב עובדים הרצוג</t>
  </si>
  <si>
    <t>חשמל הרצוג</t>
  </si>
  <si>
    <t>הוצאות קיום הרצוג</t>
  </si>
  <si>
    <t>גפן הרצוג הקטנת הוצאות</t>
  </si>
  <si>
    <t>גפן הרצוג</t>
  </si>
  <si>
    <t>העסקת לבורנטים הרצוג</t>
  </si>
  <si>
    <t>אחזקת אולמות ספורט_עזר</t>
  </si>
  <si>
    <t>שכר מורים רבין</t>
  </si>
  <si>
    <t>שכר עובדים רבין</t>
  </si>
  <si>
    <t>רכב עובדים רבין</t>
  </si>
  <si>
    <t>עובדים זמניים</t>
  </si>
  <si>
    <t>חשמל רבין</t>
  </si>
  <si>
    <t>הוצאות קיום רבין</t>
  </si>
  <si>
    <t>גפן רבין הקטנת הוצאות</t>
  </si>
  <si>
    <t>גפן רבין</t>
  </si>
  <si>
    <t>העסקת לבורנטים רבין</t>
  </si>
  <si>
    <t>שכר מורים המר</t>
  </si>
  <si>
    <t>שכר עובדים המר</t>
  </si>
  <si>
    <t>שעות נוספות מורים המר</t>
  </si>
  <si>
    <t>אחזקת רכב מורים האמר</t>
  </si>
  <si>
    <t>הוצאות קיום המר</t>
  </si>
  <si>
    <t>גפן המר הקטנת הוצאות</t>
  </si>
  <si>
    <t>גפן המר</t>
  </si>
  <si>
    <t>משכורת תיכון דתי מורים הראל</t>
  </si>
  <si>
    <t>הראל עובדים</t>
  </si>
  <si>
    <t>גפן הראל הקטנת הוצאות</t>
  </si>
  <si>
    <t>גפן הראל</t>
  </si>
  <si>
    <t>העסקת לבורנטים הראל</t>
  </si>
  <si>
    <t>גפן מוכש"ר הקטנת הוצאות</t>
  </si>
  <si>
    <t>מדריכות גיל הרך שכר</t>
  </si>
  <si>
    <t xml:space="preserve">מדריכות גיל הרך </t>
  </si>
  <si>
    <t>הוצאות למבקרי חוץ</t>
  </si>
  <si>
    <t>עזר פנסיונרים</t>
  </si>
  <si>
    <t>מועצה דתית-שוטף</t>
  </si>
  <si>
    <t>מועצה דתית ה.שונות</t>
  </si>
  <si>
    <t>הכנסות-ת.תורנית</t>
  </si>
  <si>
    <t>ממשלה תרבות תורנית</t>
  </si>
  <si>
    <t>בתי כנסת</t>
  </si>
  <si>
    <t xml:space="preserve">פעילות תורנית </t>
  </si>
  <si>
    <t>הכנסות משירותי מחשוב איזוריים</t>
  </si>
  <si>
    <t>השתתפות בשירותי תמיכה</t>
  </si>
  <si>
    <t>מחשוב סה"כ</t>
  </si>
  <si>
    <t>אחזקת רכב_עובדים</t>
  </si>
  <si>
    <t>הוצ' אחזקת מחשוב ומדפסות</t>
  </si>
  <si>
    <t>שרותי תמיכה - עובדים קבלנים</t>
  </si>
  <si>
    <t>מערכות שכר ומשאבי אנוש</t>
  </si>
  <si>
    <t>מערכות מחשוב ותוכנה</t>
  </si>
  <si>
    <t>נקיון</t>
  </si>
  <si>
    <t xml:space="preserve">חומרים ושונות </t>
  </si>
  <si>
    <t>רכישת ציוד מחשב</t>
  </si>
  <si>
    <t>נגדי מחשב</t>
  </si>
  <si>
    <t>קבלנים שירותי מחשוב אזוריים</t>
  </si>
  <si>
    <t>טלפונים</t>
  </si>
  <si>
    <t>תקשורת סה"כ</t>
  </si>
  <si>
    <t>שכר מנכל  ועובדיו</t>
  </si>
  <si>
    <t>אירוח וכיבוד</t>
  </si>
  <si>
    <t>יעוץ</t>
  </si>
  <si>
    <t>הקלטת ישיבות מועצה ותמלול הנגשה</t>
  </si>
  <si>
    <t xml:space="preserve">הוצאות נגישות </t>
  </si>
  <si>
    <t>הוצ' אחרות</t>
  </si>
  <si>
    <t>לשכת מנכ"ל סה"כ</t>
  </si>
  <si>
    <t>מזכירות  סה"כ</t>
  </si>
  <si>
    <t>משרד ראש הרשות</t>
  </si>
  <si>
    <t>שכר מזכירות סגני ראש עיר</t>
  </si>
  <si>
    <t>שכר נבחרים</t>
  </si>
  <si>
    <t>אחזקת רכב ראש העיר</t>
  </si>
  <si>
    <t>הוצאות כיבוד</t>
  </si>
  <si>
    <t>ראש הרשות סגנים ולשכות סה"כ</t>
  </si>
  <si>
    <t>ציוד משרדי</t>
  </si>
  <si>
    <t>בולים</t>
  </si>
  <si>
    <t>נגדי עזר משרד</t>
  </si>
  <si>
    <t>זמניים רכש</t>
  </si>
  <si>
    <t>חומרי ניקוי מוסדות העיריה</t>
  </si>
  <si>
    <t>הוצאות כבוד</t>
  </si>
  <si>
    <t>פרסום מכרזים</t>
  </si>
  <si>
    <t>שירותי ארכיב</t>
  </si>
  <si>
    <t>רכישת ציוד יסודי</t>
  </si>
  <si>
    <t>רכש סה"כ</t>
  </si>
  <si>
    <t>משרדים ועסקים שכד ודמי מ</t>
  </si>
  <si>
    <t>הכנסות ממזנונים</t>
  </si>
  <si>
    <t>שכר דירה עסקים אזוה"ת</t>
  </si>
  <si>
    <t>דמי חכירה - השכרות</t>
  </si>
  <si>
    <t>שכר דירה לבתי הספר</t>
  </si>
  <si>
    <t>נכסים סה"כ</t>
  </si>
  <si>
    <t>החזרים לתושבים</t>
  </si>
  <si>
    <t>ביטח אש מורחב</t>
  </si>
  <si>
    <t>ביטוח חבות מעבידים</t>
  </si>
  <si>
    <t>ביטוח צד ג'</t>
  </si>
  <si>
    <t>ביטוח אחריות מקצועית ושונות</t>
  </si>
  <si>
    <t>חוקרים ויועצי ביטוח</t>
  </si>
  <si>
    <t>ביטוח סה"כ</t>
  </si>
  <si>
    <t>חברה מתפעלת שכר</t>
  </si>
  <si>
    <t>הדפסות</t>
  </si>
  <si>
    <t>הגזברות הוצאות משרדיות</t>
  </si>
  <si>
    <t>הוצאות מחשב לתכניות כספי</t>
  </si>
  <si>
    <t>הגזברות הוצאות אחרות</t>
  </si>
  <si>
    <t>גזברות סה"כ</t>
  </si>
  <si>
    <t>ספרים</t>
  </si>
  <si>
    <t>נכסים מערכת מידע</t>
  </si>
  <si>
    <t>בדיקת חשבונות חשמל/מים</t>
  </si>
  <si>
    <t>הוצאות אחזקה וניהול אזוה"ת</t>
  </si>
  <si>
    <t>שכר דירה דמי חכירה</t>
  </si>
  <si>
    <t>שכר דירה לבתי ספר</t>
  </si>
  <si>
    <t>שכר סה"כ</t>
  </si>
  <si>
    <t>הכנסות מתלמידים השכלת מבוגרים</t>
  </si>
  <si>
    <t>הכנסות חזרה ללימודים- משתתפים</t>
  </si>
  <si>
    <t>מותנה הכנסה קורסים</t>
  </si>
  <si>
    <t>ותיקמפוס הכנסות</t>
  </si>
  <si>
    <t>הכנסות חינוך ציוני</t>
  </si>
  <si>
    <t>הכנסות משכירויות השכלת מבוגרים</t>
  </si>
  <si>
    <t>השתתפות ממשלה חזרה ללימודים</t>
  </si>
  <si>
    <t>הכנסות ליקויי למידה</t>
  </si>
  <si>
    <t>השכלת מבוגרים סה"כ</t>
  </si>
  <si>
    <t>שכר חזרה ללימודים</t>
  </si>
  <si>
    <t>הרצאות כנגד הכנסות</t>
  </si>
  <si>
    <t>קבלנים חזרה ללימודים</t>
  </si>
  <si>
    <t>חינוך ציוני</t>
  </si>
  <si>
    <t>ותיקמפוס</t>
  </si>
  <si>
    <t>הוצאות ליקויי למידה</t>
  </si>
  <si>
    <t>שכר מנהלת גמלאים</t>
  </si>
  <si>
    <t>שכר דוברות</t>
  </si>
  <si>
    <t>שעות נוספות דוברות</t>
  </si>
  <si>
    <t>אחזקת רכב דוברות</t>
  </si>
  <si>
    <t>הסברה ויחסי ציבור הוצאות</t>
  </si>
  <si>
    <t>הוצאות שונות דוברות</t>
  </si>
  <si>
    <t>דוברות והסברה סה"כ</t>
  </si>
  <si>
    <t>שכר אגף משאבי אנוש והדרכה</t>
  </si>
  <si>
    <t>דמי חבר איגודים מקצועיים</t>
  </si>
  <si>
    <t>פירסום דרושים</t>
  </si>
  <si>
    <t>רווחת עובד</t>
  </si>
  <si>
    <t>שי לחג</t>
  </si>
  <si>
    <t>בדיקות  ואבחונים</t>
  </si>
  <si>
    <t>פנסיה לרשויות אחרות</t>
  </si>
  <si>
    <t>טקסים רשמיים ואבל</t>
  </si>
  <si>
    <t>פעולות לרווחת העובד</t>
  </si>
  <si>
    <t>השתלמות עובדים</t>
  </si>
  <si>
    <t>יועצים</t>
  </si>
  <si>
    <t>פנסיונרים מועצה דתית</t>
  </si>
  <si>
    <t>נגדי פנסיונרים</t>
  </si>
  <si>
    <t>פנסיה סה"כ</t>
  </si>
  <si>
    <t>הכנסות שונות</t>
  </si>
  <si>
    <t>והדרת פני זקן הכנס</t>
  </si>
  <si>
    <t>אירועים סה"כ</t>
  </si>
  <si>
    <t>הכנסות למתנסים</t>
  </si>
  <si>
    <t xml:space="preserve">גלר הכנסות מול הוצאות </t>
  </si>
  <si>
    <t>חוית תאטרון</t>
  </si>
  <si>
    <t>הכנסות משכירויות גלר</t>
  </si>
  <si>
    <t>הכנסות אלי כהן</t>
  </si>
  <si>
    <t xml:space="preserve"> אלי כהן הכנסה חוגים כנגד הוצ </t>
  </si>
  <si>
    <t>הכנסות משכירויות אלי כהן</t>
  </si>
  <si>
    <t>הכנסות פנאי יחד</t>
  </si>
  <si>
    <t>בתי תרבות סה"כ</t>
  </si>
  <si>
    <t>הכנסות משתתפים בטחון קהילתי</t>
  </si>
  <si>
    <t>הכנסות מהרשות לבטחון קהילתי</t>
  </si>
  <si>
    <t>הרשות החדשה למניעת אלימות,סמים ואלכוהול סה"כ</t>
  </si>
  <si>
    <t>הכנסות מרכז הורים</t>
  </si>
  <si>
    <t>בתי הנוער והקהליה מותנה הכנסות</t>
  </si>
  <si>
    <t>גלריה 29 מותנה הכנסות</t>
  </si>
  <si>
    <t>מנהיגות נוער מותנה הנכסות</t>
  </si>
  <si>
    <t>פלש בק</t>
  </si>
  <si>
    <t>להקות</t>
  </si>
  <si>
    <t>הכנסות מבתי נוער</t>
  </si>
  <si>
    <t>הכנסות משכירות בתי נוער</t>
  </si>
  <si>
    <t>השתת' ממשלה קידום נוער בסיכון</t>
  </si>
  <si>
    <t xml:space="preserve">השתתפות ממשלה מותנה </t>
  </si>
  <si>
    <t>הכנסות ממשרדי ממשלה</t>
  </si>
  <si>
    <t>הכנסות מפעילות מערב העיר</t>
  </si>
  <si>
    <t>שירותים משלומים לגיל הרך</t>
  </si>
  <si>
    <t>מרכז ימי הולדת</t>
  </si>
  <si>
    <t>הכנסות מרכז קהילתי גיל הרך</t>
  </si>
  <si>
    <t>נוער צעירים וקהילה סה"כ</t>
  </si>
  <si>
    <t>שכר זמנים</t>
  </si>
  <si>
    <t>הוצאות אחרות אירועי לאום</t>
  </si>
  <si>
    <t>ציוד ליום העצמאות</t>
  </si>
  <si>
    <t>אחזרחזקת בית ספיר</t>
  </si>
  <si>
    <t>פירסום ארועים</t>
  </si>
  <si>
    <t>גלעד לנופלים</t>
  </si>
  <si>
    <t>הוצאות אירועים</t>
  </si>
  <si>
    <t>והדרת פני זקן</t>
  </si>
  <si>
    <t>תרבות  לקהילה</t>
  </si>
  <si>
    <t>ארועי קייץ</t>
  </si>
  <si>
    <t>מאור כח חימום מים</t>
  </si>
  <si>
    <t>פירסום גלר</t>
  </si>
  <si>
    <t xml:space="preserve">חוגים מותנה הכנסה </t>
  </si>
  <si>
    <t>זמניים חוגים</t>
  </si>
  <si>
    <t>הוצ חוגים</t>
  </si>
  <si>
    <t>שכר מנהל א.כהן</t>
  </si>
  <si>
    <t>זמניים   חוגים אלי כהן</t>
  </si>
  <si>
    <t>פרסום</t>
  </si>
  <si>
    <t>מותנה הכנסה</t>
  </si>
  <si>
    <t>נקיון קבלני</t>
  </si>
  <si>
    <t>הוצאות חוגים</t>
  </si>
  <si>
    <t>מדריכים אלי כהן</t>
  </si>
  <si>
    <t>פנאי יחד</t>
  </si>
  <si>
    <t>הרשות לבטחון קהילתי</t>
  </si>
  <si>
    <t>מותנה הכנסות בטחון קהילתי</t>
  </si>
  <si>
    <t>מטה הרשות לבטחון קהילתי</t>
  </si>
  <si>
    <t>זמניים מטה</t>
  </si>
  <si>
    <t>הוצאות פעילות פלורליסטית</t>
  </si>
  <si>
    <t>מרכז הורים</t>
  </si>
  <si>
    <t>מינהל הנוער אירוח וכיבוד</t>
  </si>
  <si>
    <t>מועצת נוער עירונית</t>
  </si>
  <si>
    <t>תרבות וחברה לצעירים</t>
  </si>
  <si>
    <t>הוצאות שונות קהילה</t>
  </si>
  <si>
    <t>עזר בית ספיר</t>
  </si>
  <si>
    <t>שכר מוקדי הפעלה</t>
  </si>
  <si>
    <t>פעילות נוער בסיכון</t>
  </si>
  <si>
    <t>כנפיים של קרמבו</t>
  </si>
  <si>
    <t>מרכז לצעירים</t>
  </si>
  <si>
    <t>אחזקת עזר אולמות ספורט</t>
  </si>
  <si>
    <t>חוגי נוער השכר הקובע</t>
  </si>
  <si>
    <t>מדריכי נוער</t>
  </si>
  <si>
    <t>חומרי ניקוי</t>
  </si>
  <si>
    <t>בתי הנוער וקהילה מותנה הכנסות</t>
  </si>
  <si>
    <t>התנדבות נוער</t>
  </si>
  <si>
    <t>גפן בתי נוער</t>
  </si>
  <si>
    <t>מנהיגות נוער מותנה הכנסות</t>
  </si>
  <si>
    <t>פעולות קייץ ואירועי  נוער</t>
  </si>
  <si>
    <t>קידום נוער</t>
  </si>
  <si>
    <t>גלריה 29 פעילות</t>
  </si>
  <si>
    <t>הוצאות אחרות מרכזים קהילתיים</t>
  </si>
  <si>
    <t>הוצאות אחרות עמ"ן - עיר מתנדב נוער</t>
  </si>
  <si>
    <t>פעילות קהילות מגוונות</t>
  </si>
  <si>
    <t>סטארטסבא הוצאות שונות</t>
  </si>
  <si>
    <t>שכר קידום נוער</t>
  </si>
  <si>
    <t>שכר ירוקה</t>
  </si>
  <si>
    <t>פעילות קהילה מערב העיר</t>
  </si>
  <si>
    <t>היחידה לגיל הרך</t>
  </si>
  <si>
    <t>מרכז קהילתי גיל הרך</t>
  </si>
  <si>
    <t>הנוער העובד</t>
  </si>
  <si>
    <t>השומר הצעיר</t>
  </si>
  <si>
    <t>בני עקיבא</t>
  </si>
  <si>
    <t>הצופים</t>
  </si>
  <si>
    <t>מרכז הנוער העירוני</t>
  </si>
  <si>
    <t>הדרכה ומנהיגות צעירה</t>
  </si>
  <si>
    <t>תבחין יעודי תמיכות תנועות הנוער</t>
  </si>
  <si>
    <t>מנהלת אנשים עם מוגבלות</t>
  </si>
  <si>
    <t>קהילה ועולים</t>
  </si>
  <si>
    <t>שכר מועדון נוער עולה</t>
  </si>
  <si>
    <t>ערים בריאות הכנסות משתתפים</t>
  </si>
  <si>
    <t>הכנסות מקולות קוראים</t>
  </si>
  <si>
    <t>הכנסות משרד הבריאות</t>
  </si>
  <si>
    <t>ערים בריאות שכר</t>
  </si>
  <si>
    <t>מותנה הכנסות משרד הבריאות</t>
  </si>
  <si>
    <t>ערים בריאות פעולות</t>
  </si>
  <si>
    <t>מועצת נשים</t>
  </si>
  <si>
    <t>דמי שימוש</t>
  </si>
  <si>
    <t>הכנסות ממשלה אחרות</t>
  </si>
  <si>
    <t>שכר מועצת נשים</t>
  </si>
  <si>
    <t>תוכנית  חינוכית  מגדר ושויון</t>
  </si>
  <si>
    <t>סדנת קיימות ושונות</t>
  </si>
  <si>
    <t>שכירויות קיימות</t>
  </si>
  <si>
    <t>השביל הירוק</t>
  </si>
  <si>
    <t>השתתפויות אחרות קיימות</t>
  </si>
  <si>
    <t>הכנסות מתחם מלב"י</t>
  </si>
  <si>
    <t>שכר קיימות</t>
  </si>
  <si>
    <t>פרויקט עיר ירוקה</t>
  </si>
  <si>
    <t>מתחם מלב"י</t>
  </si>
  <si>
    <t>היחידה האיזורית לאיכות הסביבה</t>
  </si>
  <si>
    <t>עזר רכב</t>
  </si>
  <si>
    <t>חדשנות עירונית</t>
  </si>
  <si>
    <t>הכנסות מפעולות עולים</t>
  </si>
  <si>
    <t xml:space="preserve">ממשלה קליטה </t>
  </si>
  <si>
    <t>שכר קליטה</t>
  </si>
  <si>
    <t>קליטה קלה בקהילה</t>
  </si>
  <si>
    <t>תרבות וזהות</t>
  </si>
  <si>
    <t>חדר הנצחה</t>
  </si>
  <si>
    <t>יום עליה</t>
  </si>
  <si>
    <t>דמי שימוש באיצטדיון</t>
  </si>
  <si>
    <t>הכנסות מחוגים ופרויקטים  מותנה הכנסות</t>
  </si>
  <si>
    <t>הכנסות מספורט בתי נוער</t>
  </si>
  <si>
    <t>הכנסות מבטוח ספורטאים</t>
  </si>
  <si>
    <t>הכנסות משמירה</t>
  </si>
  <si>
    <t>שכר דירה מחוגים</t>
  </si>
  <si>
    <t>השתתפות הממשלה לפע</t>
  </si>
  <si>
    <t xml:space="preserve">מותנה הכנסות מארועים  </t>
  </si>
  <si>
    <t>מאמאנט- מותנה הכנסות</t>
  </si>
  <si>
    <t>באבארגל הכנוסת</t>
  </si>
  <si>
    <t>מרוץ כפר סבא- מותנה הכנסות</t>
  </si>
  <si>
    <t>פסטיבל ספורט - מותנה הכנסות</t>
  </si>
  <si>
    <t>מרוץ לילה - מותנה הכנסות</t>
  </si>
  <si>
    <t>מתגלגלים- מותנה הכנסות</t>
  </si>
  <si>
    <t>אתלטיקה קלה - הכנסות</t>
  </si>
  <si>
    <t>הכנסות ספורט מותנה ממשלה</t>
  </si>
  <si>
    <t>דמי שמוש באולמי ספורט אגודות</t>
  </si>
  <si>
    <t>הכנסות מותנה סל ספורט עבור אגודות ויוזמות</t>
  </si>
  <si>
    <t>ספורט סה"כ</t>
  </si>
  <si>
    <t>שכר אחזקה אולמות ספורט</t>
  </si>
  <si>
    <t>אחזקת אולמות ספורט</t>
  </si>
  <si>
    <t>הוצאות שונות אולמות ספורט</t>
  </si>
  <si>
    <t>רכישות מיחודות מנהלה</t>
  </si>
  <si>
    <t>נגדי אולמות ספורט</t>
  </si>
  <si>
    <t>משכורת מנהלה</t>
  </si>
  <si>
    <t>רכישות מיוחדות אולמות ספורט</t>
  </si>
  <si>
    <t>משכורת איצטדיון</t>
  </si>
  <si>
    <t>תקונים</t>
  </si>
  <si>
    <t>חומרים</t>
  </si>
  <si>
    <t>פעולות ספורט השכר הקובע</t>
  </si>
  <si>
    <t>שכר זמניים</t>
  </si>
  <si>
    <t>בטוח ספורטאים</t>
  </si>
  <si>
    <t>התאחדות ספורט בית ספרית</t>
  </si>
  <si>
    <t>הוצאות שונות ספורט</t>
  </si>
  <si>
    <t>פרויקט קפלן</t>
  </si>
  <si>
    <t>שעות נוספות ארועי ספורט</t>
  </si>
  <si>
    <t>שכר ארועי ספורט זמניים</t>
  </si>
  <si>
    <t>חגוים ופרויקטים מותנה הכנסות</t>
  </si>
  <si>
    <t>פרויקטים מותנה הכנסות</t>
  </si>
  <si>
    <t>פרויקט מאמאנט/כדורשת</t>
  </si>
  <si>
    <t>הוצאות מאמנט מותנה הכנסות</t>
  </si>
  <si>
    <t xml:space="preserve">אירועים ופרוייקטים (בינוניים וקטנים) </t>
  </si>
  <si>
    <t>באבארגל הוצאות</t>
  </si>
  <si>
    <t>מרוץ כפר סבא</t>
  </si>
  <si>
    <t>הוצאות מרוץ כפר סבא מותנה הכנסות</t>
  </si>
  <si>
    <t>פסטיבל ספורט</t>
  </si>
  <si>
    <t>הוצאות  פסיטבל ספורט מותנה הכנסות</t>
  </si>
  <si>
    <t>מרוץ לילה</t>
  </si>
  <si>
    <t>הוצאות  מרוץ לילה מותנה הכנסות</t>
  </si>
  <si>
    <t>מתגלגלים</t>
  </si>
  <si>
    <t>הוצאות  מתגלגלים מותנה הכנסות</t>
  </si>
  <si>
    <t>פרויקט זוזו</t>
  </si>
  <si>
    <t>אתלטיקה קלה</t>
  </si>
  <si>
    <t>קבלן נקיון וגינון ספורטק</t>
  </si>
  <si>
    <t>פרויקט ערכים בספורט</t>
  </si>
  <si>
    <t>הוצאות שונות ספורטק</t>
  </si>
  <si>
    <t>הוצאות ספורט מותנה ממשלה</t>
  </si>
  <si>
    <t xml:space="preserve">כרטיסים למשחקים </t>
  </si>
  <si>
    <t>נבחרות על בתיכוניים</t>
  </si>
  <si>
    <t>תקציב אגודות ספורט ויוזמות ממשלתיות</t>
  </si>
  <si>
    <t>תמיכות בספורט</t>
  </si>
  <si>
    <t>תבחין יעודי תמיכות</t>
  </si>
  <si>
    <t>כיסוי ממקורות הרשות</t>
  </si>
  <si>
    <t>החזר הוצ' שנים קודמות חברה כלכלית</t>
  </si>
  <si>
    <t>החזרי בטוח לאומי</t>
  </si>
  <si>
    <t>זיכויים לרציפות זכויות פנסיה</t>
  </si>
  <si>
    <t>החזר מקרן פנסיה תקציבית</t>
  </si>
  <si>
    <t>הכנסות ממפעל הפיס</t>
  </si>
  <si>
    <t>משיכה מעודפים</t>
  </si>
  <si>
    <t>העברות וח"פ סה"כ</t>
  </si>
  <si>
    <t>הכנסות מהקדמת תשלום</t>
  </si>
  <si>
    <t>הכנסות שונות דיבידנד</t>
  </si>
  <si>
    <t>הכנסות מריבית</t>
  </si>
  <si>
    <t>ריבית והפרשי שער</t>
  </si>
  <si>
    <t>מימון סה"כ</t>
  </si>
  <si>
    <t>פרסום חוצות סה"כ</t>
  </si>
  <si>
    <t xml:space="preserve">השתת' הקרן בפרעון מלוות ביוב </t>
  </si>
  <si>
    <t>החזר מקרנות פיתוח</t>
  </si>
  <si>
    <t>פרעון מלוות סה"כ</t>
  </si>
  <si>
    <t>בחירות החזר הוצאות</t>
  </si>
  <si>
    <t>החזרים משנים קודמות</t>
  </si>
  <si>
    <t>הכנסות שונות משרד הפנים</t>
  </si>
  <si>
    <t>חשמל ירוק</t>
  </si>
  <si>
    <t>הכנסות מיצור חשמל סולרי חברה כלכלית</t>
  </si>
  <si>
    <t>הכנסות מקרן ארנונה</t>
  </si>
  <si>
    <t>יתרות קרן ארנונה</t>
  </si>
  <si>
    <t>תשלומים לא רגילים סה"כ</t>
  </si>
  <si>
    <t>מרכז השלטון המקומי</t>
  </si>
  <si>
    <t>תמיכות</t>
  </si>
  <si>
    <t>עמותות בגין שימוש באולם</t>
  </si>
  <si>
    <t xml:space="preserve"> השתתפות באשכול רשויות השרון</t>
  </si>
  <si>
    <t>השתתפויות סה"כ</t>
  </si>
  <si>
    <t>עמלות כ"א ובנקים</t>
  </si>
  <si>
    <t>ריבית משיכות יתר ואחרות</t>
  </si>
  <si>
    <t>ריבית והפרשי הצמדה על קרנות</t>
  </si>
  <si>
    <t>לוחות מודעות ותקונם</t>
  </si>
  <si>
    <t>דמי ניהול פרסום חוצות</t>
  </si>
  <si>
    <t>תשלומים עח קרן</t>
  </si>
  <si>
    <t>תשלומים עח ריבית</t>
  </si>
  <si>
    <t>תשלומים עח הצמדה</t>
  </si>
  <si>
    <t>קרן-מלוות ביוב</t>
  </si>
  <si>
    <t>רבית-מלוות ביוב</t>
  </si>
  <si>
    <t>הצמדה-מלוות ביוב</t>
  </si>
  <si>
    <t>תשלום עח קרן הלוואת פיתוח</t>
  </si>
  <si>
    <t>תשלום עח ריבית הלוואת פיתוח</t>
  </si>
  <si>
    <t>הצמדה קרנות</t>
  </si>
  <si>
    <t>נט"ן</t>
  </si>
  <si>
    <t>שירותים שונים סה"כ</t>
  </si>
  <si>
    <t>תקציבי עזר שכר</t>
  </si>
  <si>
    <t>שרותים חקלאיים סה"כ</t>
  </si>
  <si>
    <t>בחירות לרשויות</t>
  </si>
  <si>
    <t>הוצאות חשמל ירוק</t>
  </si>
  <si>
    <t>הוצאות מיצור חשמל סולרי חברה כ</t>
  </si>
  <si>
    <t>שכר כללי רזרבה</t>
  </si>
  <si>
    <t>רזרבה להסכמי שכר ותשלומי פרישה</t>
  </si>
  <si>
    <t>תשלום על חשבון הצמדה וערך</t>
  </si>
  <si>
    <t>החזר משנים קודמות</t>
  </si>
  <si>
    <t>עדכון הפרשי שכר</t>
  </si>
  <si>
    <t>דמי פגיעה ביטוח לאומי</t>
  </si>
  <si>
    <t>רזרבה לפעולות</t>
  </si>
  <si>
    <t>תשלום קרן ארנונה</t>
  </si>
  <si>
    <t>מוקד בטחון עירייה</t>
  </si>
  <si>
    <t>שכר__מוקד עירוני</t>
  </si>
  <si>
    <t>שעות נוספות מוקד</t>
  </si>
  <si>
    <t>אחזקת רכב מוקד</t>
  </si>
  <si>
    <t>שכר נציגי שירות</t>
  </si>
  <si>
    <t>הכשרות והשתלמויות</t>
  </si>
  <si>
    <t>שונות מוקד</t>
  </si>
  <si>
    <t>שכר שירות וקהילה</t>
  </si>
  <si>
    <t>תמיכת מפעל הפיס להצטיידות</t>
  </si>
  <si>
    <t>השתתפות  במשכורת</t>
  </si>
  <si>
    <t>השתתפות ממשלה הוצאות שמירה שחק</t>
  </si>
  <si>
    <t>השתת רווחה בכא חנמ</t>
  </si>
  <si>
    <t>מנהל רווחה סה"כ</t>
  </si>
  <si>
    <t>מרכז עוצמה הכנסות</t>
  </si>
  <si>
    <t xml:space="preserve">הכנסות התנדבות </t>
  </si>
  <si>
    <t>התנדבות פעולה</t>
  </si>
  <si>
    <t>יעוץ לאזרח</t>
  </si>
  <si>
    <t>מרכז גישור</t>
  </si>
  <si>
    <t>עבודה קהילתית סה"כ</t>
  </si>
  <si>
    <t>משפחות במצוקה בקהילה הכנסה עצמית</t>
  </si>
  <si>
    <t>משפחות במצוקה בקהילה ממשלה</t>
  </si>
  <si>
    <t>הכנסות משתתפים שלום המשפחה</t>
  </si>
  <si>
    <t>הכנסות ממשלה שלום המשפחה</t>
  </si>
  <si>
    <t>הכנסות משתתפים טיפול במשפחה</t>
  </si>
  <si>
    <t>הכנסות ממשלה טיפול במשפחה</t>
  </si>
  <si>
    <t>רווחת הפרט והמשפחה סה"כ</t>
  </si>
  <si>
    <t>נערות במצוקה</t>
  </si>
  <si>
    <t>חסות ארצית</t>
  </si>
  <si>
    <t>השתתפות הורים סדנאות</t>
  </si>
  <si>
    <t>הכנסות רווחה סמים</t>
  </si>
  <si>
    <t>מפתן ממשלתי</t>
  </si>
  <si>
    <t>שירותי תקון סה"כ</t>
  </si>
  <si>
    <t>הדרכת עיוור</t>
  </si>
  <si>
    <t>החזקת נכים בפנימיות</t>
  </si>
  <si>
    <t>מסגרות יום</t>
  </si>
  <si>
    <t>נכים קהילות תומכות</t>
  </si>
  <si>
    <t>השתתפות הורים</t>
  </si>
  <si>
    <t>אימון והכשרה</t>
  </si>
  <si>
    <t>שרותי שיקום סה"כ</t>
  </si>
  <si>
    <t>סדור במוסדות לאנשים עם מוגבלות שכלית</t>
  </si>
  <si>
    <t>הכנסות ממשלה - מוסדות לאנשים עם מוגבלות שכלית</t>
  </si>
  <si>
    <t>מעונות יום אנשים עם מוגבלות שכלית</t>
  </si>
  <si>
    <t>מעונות יום לאנשים עם מוגבלות שכלית</t>
  </si>
  <si>
    <t>השת' הורים במעש</t>
  </si>
  <si>
    <t>מעש</t>
  </si>
  <si>
    <t>מועדונים לאנשים עם מוגבלות שכלית</t>
  </si>
  <si>
    <t>שרותים לאנשים עם מוגבלות שכלית סה"כ</t>
  </si>
  <si>
    <t>הכנסות מתמיכות</t>
  </si>
  <si>
    <t>השתת' קשישים במוסד</t>
  </si>
  <si>
    <t>החזקת זקנים במעונו</t>
  </si>
  <si>
    <t>השתת' קשיש  בצרכים</t>
  </si>
  <si>
    <t>טיפול בזקן בקהילה</t>
  </si>
  <si>
    <t>השתתפות פונים מרכז יום לקשיש</t>
  </si>
  <si>
    <t>שרותים לזקן סה"כ</t>
  </si>
  <si>
    <t>פעילות קהילתית ילד</t>
  </si>
  <si>
    <t>חוק הנוער / טיפול ילד בקהילה</t>
  </si>
  <si>
    <t>ילדים במוסדות</t>
  </si>
  <si>
    <t>אחזקת ילדים בפנימי</t>
  </si>
  <si>
    <t>ילדים מעונות יום</t>
  </si>
  <si>
    <t>שרותים לילד ולנוער סה"כ</t>
  </si>
  <si>
    <t>טיפול בעולים</t>
  </si>
  <si>
    <t>שרותים לעולים סה"כ</t>
  </si>
  <si>
    <t>שכר עובדים</t>
  </si>
  <si>
    <t>רהוט ואחזקתו</t>
  </si>
  <si>
    <t>מערכות מידע רווחה</t>
  </si>
  <si>
    <t>הוצאות שונות רווחה</t>
  </si>
  <si>
    <t>הגברת מודעות לאנשים עם מוגבלות</t>
  </si>
  <si>
    <t>מרכז עוצמה</t>
  </si>
  <si>
    <t>מרכז עוצמה רכישות</t>
  </si>
  <si>
    <t>שכר התנדבות</t>
  </si>
  <si>
    <t xml:space="preserve">שעות נוספות  </t>
  </si>
  <si>
    <t>פעילות שילוב קהילתית תרבותית</t>
  </si>
  <si>
    <t>שבוע התנדבות</t>
  </si>
  <si>
    <t>התנדבות</t>
  </si>
  <si>
    <t>בית למשפחות מיוחדות</t>
  </si>
  <si>
    <t>הוצאות שונות שיל</t>
  </si>
  <si>
    <t>שכר שיקום שכונות</t>
  </si>
  <si>
    <t>שכר דירה</t>
  </si>
  <si>
    <t xml:space="preserve">בית המתנדב </t>
  </si>
  <si>
    <t>משפחות במצוקה בקהילה</t>
  </si>
  <si>
    <t>רווחת הפרט</t>
  </si>
  <si>
    <t>שכר שלום המשפחה</t>
  </si>
  <si>
    <t>רכב שלום המשפחה</t>
  </si>
  <si>
    <t>המרכז לשלום המשפחה</t>
  </si>
  <si>
    <t>פעולות מרכז לטיפול במשפחה</t>
  </si>
  <si>
    <t>שכר נערה במצוקה</t>
  </si>
  <si>
    <t>נערות נערים ונשים במצוקה</t>
  </si>
  <si>
    <t>מעונות חסות</t>
  </si>
  <si>
    <t>סמים משרד הרווחה</t>
  </si>
  <si>
    <t xml:space="preserve">חשמל  </t>
  </si>
  <si>
    <t>מפתנים הוצאות שונות</t>
  </si>
  <si>
    <t>גפן הקטנת הוצאה מפתן</t>
  </si>
  <si>
    <t>מפתנים</t>
  </si>
  <si>
    <t>מפתן רכישות מיוחדות</t>
  </si>
  <si>
    <t>טיפול בעוור בקהילה</t>
  </si>
  <si>
    <t>נכים בפנימיות</t>
  </si>
  <si>
    <t>נכים במסגרות יום</t>
  </si>
  <si>
    <t>נכים טיפול בקהילה תומכת</t>
  </si>
  <si>
    <t>שיקום נכים בקהילה</t>
  </si>
  <si>
    <t>סדור במוסדות מש"ה ואוטיסטים</t>
  </si>
  <si>
    <t>מסגרות יום לאנשים עם מוגבלויות</t>
  </si>
  <si>
    <t>שרותים תומכים לאנשים עם מוגבלות שכלית</t>
  </si>
  <si>
    <t>שילוב אזרחים ותיקים בבתי אבות</t>
  </si>
  <si>
    <t>שכר מועדוני קשישים</t>
  </si>
  <si>
    <t>טיפול באזרחים ותיקים בקהילה</t>
  </si>
  <si>
    <t>מועדוני קשישים</t>
  </si>
  <si>
    <t>תמיכות מרכזי יום לקשיש</t>
  </si>
  <si>
    <t>הסעות וארוחות</t>
  </si>
  <si>
    <t>שכר פעולות קהילתיות</t>
  </si>
  <si>
    <t>טיפול בילד בקהילה ושילוב באומנה</t>
  </si>
  <si>
    <t xml:space="preserve">משפחות במצב משברי וחירום </t>
  </si>
  <si>
    <t>אחזקת ילדים בפנימיות</t>
  </si>
  <si>
    <t>אחזקת ילדים במעונות יום</t>
  </si>
  <si>
    <t>שכר קליטת עליה</t>
  </si>
  <si>
    <t>עולים שרותים שונים</t>
  </si>
  <si>
    <t>הוצאות אחרות תכנון אסטרטגי</t>
  </si>
  <si>
    <t>יעוץ מקצועי תכנון אסטרטגי</t>
  </si>
  <si>
    <t>שיתוף ציבור וקהילה</t>
  </si>
  <si>
    <t>הכנסות מול הוצאות</t>
  </si>
  <si>
    <t>החזר הוצאות נקיון</t>
  </si>
  <si>
    <t>הכנסות משכירות בתי תלמיד</t>
  </si>
  <si>
    <t xml:space="preserve">הכנסות ניצנים משרד החינוך </t>
  </si>
  <si>
    <t>בתי תלמיד סה"כ</t>
  </si>
  <si>
    <t>דמי שמוש בחדר לימוד</t>
  </si>
  <si>
    <t xml:space="preserve">הכנסות  קתדרה  </t>
  </si>
  <si>
    <t>קתדרה עממית חוגים מותנה הכנסה</t>
  </si>
  <si>
    <t>ארועים מותנה הכנסה</t>
  </si>
  <si>
    <t>השת' קתדרה עממית</t>
  </si>
  <si>
    <t>תשלום עבור שעורים בגלריה</t>
  </si>
  <si>
    <t>הכנסות ממשלה בגלריה</t>
  </si>
  <si>
    <t>הכנסות ממינויים</t>
  </si>
  <si>
    <t>שבתרבות</t>
  </si>
  <si>
    <t>שכירות אולמות</t>
  </si>
  <si>
    <t>השתתפות בעלות אולם</t>
  </si>
  <si>
    <t>הכנסות מהופעות בהיכל</t>
  </si>
  <si>
    <t>היכל התרבות סה"כ</t>
  </si>
  <si>
    <t>הכנסות משרד התרבות סל"ע</t>
  </si>
  <si>
    <t>הכנסות עמיתים</t>
  </si>
  <si>
    <t>הכנסות ממרכז תעסוקה מבוגרים</t>
  </si>
  <si>
    <t xml:space="preserve">סל תרבות הכנסות </t>
  </si>
  <si>
    <t>סל תרבות סה"כ</t>
  </si>
  <si>
    <t>הכנסות מספריות</t>
  </si>
  <si>
    <t>השתתפות הממשלה לספ</t>
  </si>
  <si>
    <t>ספריות סה"כ</t>
  </si>
  <si>
    <t>נקיון בתי תלמיד</t>
  </si>
  <si>
    <t>תוכנית ניצנים השלמת משרד החינוך</t>
  </si>
  <si>
    <t>החזר הוצאות לחברת תרבות בתי תרבות</t>
  </si>
  <si>
    <t>מכללות הוצאות פרסום</t>
  </si>
  <si>
    <t>מכללות עבודות קבלניות</t>
  </si>
  <si>
    <t>ארועים</t>
  </si>
  <si>
    <t>ציוד מיוחד</t>
  </si>
  <si>
    <t>אוצרת גלריה</t>
  </si>
  <si>
    <t>אחרות גלריה</t>
  </si>
  <si>
    <t>בית היוצר</t>
  </si>
  <si>
    <t>מרכז אומנים אונים</t>
  </si>
  <si>
    <t>חשמל מרכז קימות ומדע</t>
  </si>
  <si>
    <t>שכר עובדים במינויים</t>
  </si>
  <si>
    <t>תיאטרונים אירוח וכיבוד</t>
  </si>
  <si>
    <t>רכישות מופעים</t>
  </si>
  <si>
    <t xml:space="preserve"> הוצאות אחרות</t>
  </si>
  <si>
    <t>אחזקת בית ספיר</t>
  </si>
  <si>
    <t>רכישת הצגות בהיכל</t>
  </si>
  <si>
    <t>ערי תאום</t>
  </si>
  <si>
    <t>תמלוגים</t>
  </si>
  <si>
    <t>החזר הוצאות לחברת תרבות</t>
  </si>
  <si>
    <t>אחזקה יד לבנים</t>
  </si>
  <si>
    <t>השתתפות מותנה הכנסות ממשלה סל"ע</t>
  </si>
  <si>
    <t>שכר פרוייקט עמיתים</t>
  </si>
  <si>
    <t>פעולות פרויקט עמיתים</t>
  </si>
  <si>
    <t>מרכז תעסוקה מבוגרים</t>
  </si>
  <si>
    <t>מרכז תעסוקה מבוגרים מותנה הכנסות</t>
  </si>
  <si>
    <t>תחרות פסנתרנים/ כלי נשיפה</t>
  </si>
  <si>
    <t>כנס תזמורות נושפים</t>
  </si>
  <si>
    <t>השתתפות בתאגיד עירוני</t>
  </si>
  <si>
    <t>השתתפות בתאטרון ומקהלות והורה</t>
  </si>
  <si>
    <t>השתתפות במוזיאון כס</t>
  </si>
  <si>
    <t>אחזקת עזר בית ספיר</t>
  </si>
  <si>
    <t>מוסיקה סה"כ</t>
  </si>
  <si>
    <t xml:space="preserve">סל תרבות ניהול </t>
  </si>
  <si>
    <t>משכורת</t>
  </si>
  <si>
    <t>מחשב</t>
  </si>
  <si>
    <t>כריכת ספרים</t>
  </si>
  <si>
    <t>ערבי ספרות</t>
  </si>
  <si>
    <t xml:space="preserve">מותנה הכנסות המשרד </t>
  </si>
  <si>
    <t>רכישת ספרים</t>
  </si>
  <si>
    <t>שכר אחזקה בית ספיר</t>
  </si>
  <si>
    <t>משכורת ספיר זמניים</t>
  </si>
  <si>
    <t>תחזוקה שוטפת</t>
  </si>
  <si>
    <t>חשמל קריית ספיר</t>
  </si>
  <si>
    <t>החזר הוצאות  תפעול מרכז ספיר</t>
  </si>
  <si>
    <t>ציוד יסודי</t>
  </si>
  <si>
    <t>נגדי בית ספיר</t>
  </si>
  <si>
    <t>העברת דמי שכירות  לחברת ספיר</t>
  </si>
  <si>
    <t>קריית ספיר סה"כ</t>
  </si>
  <si>
    <t>טבלה 1</t>
  </si>
  <si>
    <t>תקציב הפיתוח - מסגרת המקורות והשימושים לשנים 2026-2028</t>
  </si>
  <si>
    <t>להשוואה</t>
  </si>
  <si>
    <t>תקציב פיתוח 2026</t>
  </si>
  <si>
    <t>2026-2028</t>
  </si>
  <si>
    <t>מקורות</t>
  </si>
  <si>
    <t>סה"כ תקציב פיתוח 2025</t>
  </si>
  <si>
    <t xml:space="preserve"> קרן פיתוח כללית</t>
  </si>
  <si>
    <t xml:space="preserve"> קרנות ייעודיות</t>
  </si>
  <si>
    <t>מותנה</t>
  </si>
  <si>
    <t>סה"כ תקציב פיתוח</t>
  </si>
  <si>
    <t>מקורות לתקציב פיתוח 2027</t>
  </si>
  <si>
    <t>מקורות לתקציב פיתוח 2028</t>
  </si>
  <si>
    <t>סה"כ לתוכנית</t>
  </si>
  <si>
    <t>הכנסות עצמיות ותנועות</t>
  </si>
  <si>
    <t>קרנות הרשות</t>
  </si>
  <si>
    <t xml:space="preserve">הכנסות פיתוח לפי תחזית </t>
  </si>
  <si>
    <t>הכנסות צפויות לפיתוח תמ"ל 1088 (הסכם הגג)</t>
  </si>
  <si>
    <t xml:space="preserve">הכנסה צפויה מהיטלי השבחה ופיתוח ממתחם תקומה </t>
  </si>
  <si>
    <t>הכנסה צפויה מחלף השבחה משיווק בתמ"ל 1088</t>
  </si>
  <si>
    <t>הלוואה מקרן ממכירת מקרקעין</t>
  </si>
  <si>
    <t>משיכה מקרן למבני ציבור והשלמת תשתיות בתמ"ל 1088</t>
  </si>
  <si>
    <t>גביית היטלי פיתוח השבחה ועצמיות</t>
  </si>
  <si>
    <t xml:space="preserve">פרעון הלוואות פיתוח </t>
  </si>
  <si>
    <t>העברה לתקציב רגיל</t>
  </si>
  <si>
    <t>החזר לתקציב רגיל - מלוות לפיתוח והוצ וועדה לבניין ערים</t>
  </si>
  <si>
    <t xml:space="preserve">סהכ עצמיות נטו וקרנות הרשות </t>
  </si>
  <si>
    <t>נטילת הלוואת לפיתוח בגובה ההחזר השנתי</t>
  </si>
  <si>
    <t xml:space="preserve">נטילת הלוואות לפיתוח </t>
  </si>
  <si>
    <t>רישום הלוואה בסך 10 מ' שהחכ"ל נטלה לפרויקט לדים</t>
  </si>
  <si>
    <t>הכנסות ממקורות חיצוניים</t>
  </si>
  <si>
    <t>סה"כ מקורות חיצוניים והלוואות לתוכנית הפיתוח</t>
  </si>
  <si>
    <t>סה"כ מקורות לתוכנית הפיתוח</t>
  </si>
  <si>
    <t>שימושים/ הוצאות</t>
  </si>
  <si>
    <t>תקציב פיתוח 2025</t>
  </si>
  <si>
    <t xml:space="preserve"> מקרן פיתוח כללית </t>
  </si>
  <si>
    <t xml:space="preserve"> מקרנות ייעודיות לפי תחזית</t>
  </si>
  <si>
    <t>סה"כ תקציב פיתוח 2026</t>
  </si>
  <si>
    <t>שימושים תקציב פיתוח 2027</t>
  </si>
  <si>
    <t>שימושים תקציב פיתוח 2028</t>
  </si>
  <si>
    <t xml:space="preserve">הצעת תקציב הוצאות </t>
  </si>
  <si>
    <t>הוצאות פיתוח מתחם תמ"ל 1088</t>
  </si>
  <si>
    <t xml:space="preserve">הקמת מבנה רב שימושי ופיתוח מתחם תקומה </t>
  </si>
  <si>
    <t>העברה למס מטרו</t>
  </si>
  <si>
    <t>קרן למבני צבור והשלמת תשתיות בתמ"ל 1088</t>
  </si>
  <si>
    <t>סה"כ שימושים</t>
  </si>
  <si>
    <t>הפרש/ חוסר חזוי</t>
  </si>
  <si>
    <t>טבלה 2</t>
  </si>
  <si>
    <t>הוצאות פיתוח -מסגרות תקציב הוצאות לפי אגפים (באלפי ₪)</t>
  </si>
  <si>
    <t>אגף</t>
  </si>
  <si>
    <t>2026</t>
  </si>
  <si>
    <t>2027</t>
  </si>
  <si>
    <t>2028</t>
  </si>
  <si>
    <t xml:space="preserve"> תקציב תלת-שנתי</t>
  </si>
  <si>
    <t>החברה הכלכלית</t>
  </si>
  <si>
    <t>מנהל כספים</t>
  </si>
  <si>
    <t>קהילה וחברה</t>
  </si>
  <si>
    <t>תרבות והחברה לתרבות ופנאי</t>
  </si>
  <si>
    <t>טבלה 3</t>
  </si>
  <si>
    <t>הוצאות פיתוח -מסגרות תקציב הוצאות לפי אגפים ונושאים (באלפי ₪)</t>
  </si>
  <si>
    <t>נושא</t>
  </si>
  <si>
    <t xml:space="preserve">נושא </t>
  </si>
  <si>
    <t>אינוונטר</t>
  </si>
  <si>
    <t>ביטחון</t>
  </si>
  <si>
    <t>זהירות בדרכים</t>
  </si>
  <si>
    <t>שיפוץ חזיתות</t>
  </si>
  <si>
    <t>החברה הכלכלית סה"כ</t>
  </si>
  <si>
    <t>מבני ציבור ומוסדות</t>
  </si>
  <si>
    <t>תחבורה</t>
  </si>
  <si>
    <t>תכנון</t>
  </si>
  <si>
    <t>גינון</t>
  </si>
  <si>
    <t>ניקיון ושילוט</t>
  </si>
  <si>
    <t>תברואה</t>
  </si>
  <si>
    <t>בינוי מוס"ח ותוספת למבנים</t>
  </si>
  <si>
    <t>הנגשת מוסדות חינוך</t>
  </si>
  <si>
    <t>יוזמות חינוכיות</t>
  </si>
  <si>
    <t>פורטל חינוך</t>
  </si>
  <si>
    <t>שיפוצי מוס"ח</t>
  </si>
  <si>
    <t>מינהל</t>
  </si>
  <si>
    <t>נגישות</t>
  </si>
  <si>
    <t>מס מטרו</t>
  </si>
  <si>
    <t>מנהל כספים סה"כ</t>
  </si>
  <si>
    <t>מועדונים ומתקנים</t>
  </si>
  <si>
    <t>קהילה וחברה סה"כ</t>
  </si>
  <si>
    <t>חדשנות</t>
  </si>
  <si>
    <t xml:space="preserve">קיימות </t>
  </si>
  <si>
    <t>מוסדות רווחה וקהילה</t>
  </si>
  <si>
    <t>מוזיאונים</t>
  </si>
  <si>
    <t>תרבות והחברה לתרבות ופנאי סה"כ</t>
  </si>
  <si>
    <t>טבלה 4</t>
  </si>
  <si>
    <t>הוצאות פיתוח -מסגרות תקציב הוצאות לפי אגפים , נושאים ותב"רים</t>
  </si>
  <si>
    <t>מס' תב"ר</t>
  </si>
  <si>
    <t>שם התב"ר \ הפרוייקט</t>
  </si>
  <si>
    <t>הוצאה לפי תחזית 2026</t>
  </si>
  <si>
    <t>הוצאות מעבר לתחזית (מותנה)</t>
  </si>
  <si>
    <t>הוצאות 2026</t>
  </si>
  <si>
    <t>מערך אינוונטר</t>
  </si>
  <si>
    <t>אינוונטר סה"כ</t>
  </si>
  <si>
    <t>מיזוג במוסדות עירייה</t>
  </si>
  <si>
    <t>חשמל במוסדות עירייה</t>
  </si>
  <si>
    <t>מאור רחובות</t>
  </si>
  <si>
    <t>סימון כבישים</t>
  </si>
  <si>
    <t>שיפוץ כבישים ומדרכות</t>
  </si>
  <si>
    <t>התקני בטיחות בדרכים</t>
  </si>
  <si>
    <t>קרצוף רבוד ושדרוג מדרכות</t>
  </si>
  <si>
    <t>הצטיידות לתברואה ומלגזה</t>
  </si>
  <si>
    <t>גילוי וכיבוי אש במוסדות חינוך</t>
  </si>
  <si>
    <t>גילוי וכיבוי אש במוסדות עירייה</t>
  </si>
  <si>
    <t>שמירה על בטחון הציבור</t>
  </si>
  <si>
    <t>שדרוג מער' בטחון ובטיחות</t>
  </si>
  <si>
    <t>הערכות לחירום</t>
  </si>
  <si>
    <t>ביטחון סה"כ</t>
  </si>
  <si>
    <t>זהירות בדרכים סה"כ</t>
  </si>
  <si>
    <t>שיפוץ חזיתות בדגש על ציר ראשי- ויצמן</t>
  </si>
  <si>
    <t>שיפוץ חזיתות סה"כ</t>
  </si>
  <si>
    <t>שינויים במבנים</t>
  </si>
  <si>
    <t>תוספת בנייה מוסדות עירייה</t>
  </si>
  <si>
    <t>שיפוץ בתי כנסת</t>
  </si>
  <si>
    <t>שדרוג ותחזוקת מבנים</t>
  </si>
  <si>
    <t>מבני ציבור ומוסדות סה"כ</t>
  </si>
  <si>
    <t>סקר נכסי עירייה</t>
  </si>
  <si>
    <t>מדידות לתצ"ר</t>
  </si>
  <si>
    <t>פרויקטים תחבורתיים ללא מימון</t>
  </si>
  <si>
    <t>אחזקת רמזורים</t>
  </si>
  <si>
    <t>פרויקטים תחבורתים במימון משרד תחבורה</t>
  </si>
  <si>
    <t>שבילי אופניים ותחנות אוטובוס</t>
  </si>
  <si>
    <t>תחבורה סה"כ</t>
  </si>
  <si>
    <t>תכנית מתאר</t>
  </si>
  <si>
    <t>טיפול בתב"עות-פארק תעסוקה המוביל</t>
  </si>
  <si>
    <t>תב"עות</t>
  </si>
  <si>
    <t>תכנון כללי</t>
  </si>
  <si>
    <t>תכנון סה"כ</t>
  </si>
  <si>
    <t xml:space="preserve">ביצוע חניות ברחבי העיר                                                                                                                                </t>
  </si>
  <si>
    <t>כבישים ושצ"פים</t>
  </si>
  <si>
    <t>ניקוז ותשתיות</t>
  </si>
  <si>
    <t>פיתוח וקידום איזורי תעשייה</t>
  </si>
  <si>
    <t>תכנון וביצוע שכונת תמ"ל 1088</t>
  </si>
  <si>
    <t>חידוש מתחם תקומה</t>
  </si>
  <si>
    <t xml:space="preserve">מבני ציבור תמ"ל </t>
  </si>
  <si>
    <t>שדרוג רחוב ויצמן ומרכז העיר</t>
  </si>
  <si>
    <t>ריהוט רחוב וברזיות</t>
  </si>
  <si>
    <t>פתוח גנ"צ גני משחק וכושר</t>
  </si>
  <si>
    <t>גיזום וטיפול בעצים</t>
  </si>
  <si>
    <t>גינון סה"כ</t>
  </si>
  <si>
    <t>טיפול בשצ"פים שילוט ועשבייה</t>
  </si>
  <si>
    <t>ניקיון ושילוט סה"כ</t>
  </si>
  <si>
    <t>פיתוח פארק עירוני</t>
  </si>
  <si>
    <t>תברואה ועיקור וסירוס חתולים</t>
  </si>
  <si>
    <t>טיפול בבעיית היתושים</t>
  </si>
  <si>
    <t>תברואה סה"כ</t>
  </si>
  <si>
    <t>הקמת ביה"ס הדמוקרטי</t>
  </si>
  <si>
    <t>הקמת מרכז מדעי - שוורץ רייזמן</t>
  </si>
  <si>
    <t>הרחבת סאלד</t>
  </si>
  <si>
    <t>קרית חינוך הרעות (מגרש 259)</t>
  </si>
  <si>
    <t>פרויקט הרחבת תיכון כצנלסון</t>
  </si>
  <si>
    <t>בינוי מוס"ח ותוספת למבנים סה"כ</t>
  </si>
  <si>
    <t>הנגשת מוס"ח</t>
  </si>
  <si>
    <t>הנגשת מוסדות חינוך סה"כ</t>
  </si>
  <si>
    <t>הצטיידות ומחשוב מוסדות חינוך</t>
  </si>
  <si>
    <t>הצטיידות סה"כ</t>
  </si>
  <si>
    <t>יוזמות חינוכיות סה"כ</t>
  </si>
  <si>
    <t>פורטל חינוך סה"כ</t>
  </si>
  <si>
    <t>שיפוצי מוס"ח 2026 והרחבות</t>
  </si>
  <si>
    <t>שיפוצי עומק ושדרוג בתי ספר וגנים</t>
  </si>
  <si>
    <t>תוספת כיתות והתאמה לפורוגרמה</t>
  </si>
  <si>
    <t>שיפוצי מוס"ח סה"כ</t>
  </si>
  <si>
    <t>שדרוג מחשוב וטלפוניה</t>
  </si>
  <si>
    <t>אבטחת מידע וסייבר</t>
  </si>
  <si>
    <t>עיר חכמה</t>
  </si>
  <si>
    <t xml:space="preserve">שרות דיגיטלי </t>
  </si>
  <si>
    <t>מינהל סה"כ</t>
  </si>
  <si>
    <t>הנגשת מתו"ס</t>
  </si>
  <si>
    <t>נגישות סה"כ</t>
  </si>
  <si>
    <t>הצטיידות עירייה</t>
  </si>
  <si>
    <t>מס מטרו סה"כ</t>
  </si>
  <si>
    <t>קן נוע"ל ב-80</t>
  </si>
  <si>
    <t>הוספת קומה לצופים</t>
  </si>
  <si>
    <t>מועדוני נוער ומתקנים</t>
  </si>
  <si>
    <t>מטבח בבית אברהם</t>
  </si>
  <si>
    <t>התאמת מבנה למרכז הגיל הרך</t>
  </si>
  <si>
    <t>מועדונים ומתקנים סה"כ</t>
  </si>
  <si>
    <t>חדשנות סה"כ</t>
  </si>
  <si>
    <t>הצללות עצים במסגרת קול קורא</t>
  </si>
  <si>
    <t>הערכות לעיר ירוקה</t>
  </si>
  <si>
    <t>מרכזי מיחזור</t>
  </si>
  <si>
    <t>הערכות עירונית למשבר האקלים</t>
  </si>
  <si>
    <t>פרויקט אימפקט</t>
  </si>
  <si>
    <t>קיימות  סה"כ</t>
  </si>
  <si>
    <t>שיקום אספלט במגרשים ברחבי העיר</t>
  </si>
  <si>
    <t>בניית אולם ספורט חדש לחטיבה החדשה</t>
  </si>
  <si>
    <t>יזום מגרשי אימונים חדשים</t>
  </si>
  <si>
    <t>צביעת אולמות הספורט הקטנים</t>
  </si>
  <si>
    <t>שדרוג מתקני ספורט- מגרשים ואולמות</t>
  </si>
  <si>
    <t>מוסדות רווחה ומתקנים</t>
  </si>
  <si>
    <t>בית בטוח לאזרחים ותיקים</t>
  </si>
  <si>
    <t xml:space="preserve">מרכז לשלום המשפחה </t>
  </si>
  <si>
    <t>שיפוץ מע"ש</t>
  </si>
  <si>
    <t>מוסדות רווחה וקהילה סה"כ</t>
  </si>
  <si>
    <t xml:space="preserve">שדרוג גן ארכיאולוגי                                          </t>
  </si>
  <si>
    <t>גן מנשה</t>
  </si>
  <si>
    <t xml:space="preserve">שביל הראשונים ופרויקט סריקות </t>
  </si>
  <si>
    <t>מוזיאונים סה"כ</t>
  </si>
  <si>
    <t>טבלה 5</t>
  </si>
  <si>
    <t>הוצאות פיתוח -מקורות חיצוניים לתכנית הפיתוח (באלפי ש"ח)</t>
  </si>
  <si>
    <t>מקור חיצוני</t>
  </si>
  <si>
    <t>שם התב"ר \ הפרויקט</t>
  </si>
  <si>
    <t xml:space="preserve"> מקורות חיצוניים תלת-שנתי</t>
  </si>
  <si>
    <t>בעלי דירות</t>
  </si>
  <si>
    <t>בעלי דירות סה"כ</t>
  </si>
  <si>
    <t>יזם תקומה</t>
  </si>
  <si>
    <t>יזם תקומה סה"כ</t>
  </si>
  <si>
    <t>מפעל הפיס</t>
  </si>
  <si>
    <t>מפעל הפיס סה"כ</t>
  </si>
  <si>
    <t>משרד האנרגיה</t>
  </si>
  <si>
    <t>משרד האנרגיה סה"כ</t>
  </si>
  <si>
    <t>משרד הגנת הסביבה</t>
  </si>
  <si>
    <t>משרד הגנת הסביבה סה"כ</t>
  </si>
  <si>
    <t>משרד החינוך</t>
  </si>
  <si>
    <t>משרד החינוך סה"כ</t>
  </si>
  <si>
    <t>משרד הפנים</t>
  </si>
  <si>
    <t>משרד הפנים סה"כ</t>
  </si>
  <si>
    <t>משרד התחבורה</t>
  </si>
  <si>
    <t>משרד התחבורה סה"כ</t>
  </si>
  <si>
    <t>משרד התרבות והספורט</t>
  </si>
  <si>
    <t>משרד התרבות והספורט סה"כ</t>
  </si>
  <si>
    <t>משרד מורשת</t>
  </si>
  <si>
    <t>משרד מורשת סה"כ</t>
  </si>
  <si>
    <t>קרן שוורץ רייזמן</t>
  </si>
  <si>
    <t>קרן שוורץ רייזמן סה"כ</t>
  </si>
  <si>
    <t>קרן שלם</t>
  </si>
  <si>
    <t>קרן שלם סה"כ</t>
  </si>
  <si>
    <t>קרן שמירה</t>
  </si>
  <si>
    <t>קרן שמירה סה"כ</t>
  </si>
  <si>
    <t>רשות מקרקעי ישראל</t>
  </si>
  <si>
    <t>רשות מקרקעי ישראל סה"כ</t>
  </si>
  <si>
    <t>תאגיד הביוב</t>
  </si>
  <si>
    <t>תאגיד הביוב סה"כ</t>
  </si>
  <si>
    <t>ביטוח לאומי</t>
  </si>
  <si>
    <t>ביטוח לאומי סה"כ</t>
  </si>
  <si>
    <t>החזר הוצאות (יזמים)</t>
  </si>
  <si>
    <t>החזר הוצאות (יזמים) סה"כ</t>
  </si>
  <si>
    <t>טבלה 6</t>
  </si>
  <si>
    <t>תקציב פיתוח מצטבר 2026</t>
  </si>
  <si>
    <t xml:space="preserve"> מס' תב"ר</t>
  </si>
  <si>
    <t xml:space="preserve"> שם התב"ר \ הפרויקט</t>
  </si>
  <si>
    <t xml:space="preserve">  תקציב מצטבר לתחילת 2026</t>
  </si>
  <si>
    <t xml:space="preserve">   תקציב 2026 הוצאות</t>
  </si>
  <si>
    <t xml:space="preserve">  תקציב מצטבר לסוף 2026</t>
  </si>
  <si>
    <t xml:space="preserve"> מימון חיצוני 2026</t>
  </si>
  <si>
    <t xml:space="preserve">  מסגרת עצמיות 2026</t>
  </si>
  <si>
    <t>תקציב מצטבר לתחילת 2025</t>
  </si>
  <si>
    <t>תקציב מעודכן 2025</t>
  </si>
  <si>
    <t>סה"כ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</si>
</sst>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_);_(* \(#,##0\);_(* &quot;-&quot;??_);_(@_)"/>
    <numFmt numFmtId="165" formatCode="_ * #,##0_ ;_ * \-#,##0_ ;_ * &quot;-&quot;??_ ;_ @_ "/>
    <numFmt numFmtId="166" formatCode="_(* #,##0.00_);_(* \(#,##0.00\);_(* &quot;-&quot;??_);_(@_)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i/>
      <sz val="14"/>
      <color theme="1"/>
      <name val="Arial"/>
      <family val="2"/>
      <scheme val="minor"/>
    </font>
    <font>
      <sz val="11"/>
      <color rgb="FF000000"/>
      <name val="Arial"/>
      <family val="2"/>
    </font>
    <font>
      <b/>
      <i/>
      <sz val="12"/>
      <color theme="1"/>
      <name val="Arial"/>
      <family val="2"/>
      <scheme val="minor"/>
    </font>
    <font>
      <sz val="10"/>
      <color theme="1"/>
      <name val="Arial"/>
      <family val="2"/>
      <charset val="177"/>
      <scheme val="minor"/>
    </font>
    <font>
      <sz val="8"/>
      <color theme="1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sz val="8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rgb="FFFF0000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u/>
      <sz val="11"/>
      <color theme="1"/>
      <name val="David"/>
      <family val="2"/>
      <charset val="177"/>
    </font>
    <font>
      <sz val="12"/>
      <color theme="1"/>
      <name val="David"/>
      <family val="2"/>
      <charset val="177"/>
    </font>
    <font>
      <b/>
      <u/>
      <sz val="14"/>
      <color indexed="8"/>
      <name val="David"/>
      <family val="2"/>
      <charset val="177"/>
    </font>
    <font>
      <b/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b/>
      <sz val="12"/>
      <name val="David"/>
      <family val="2"/>
      <charset val="177"/>
    </font>
    <font>
      <b/>
      <u/>
      <sz val="11"/>
      <name val="David"/>
      <family val="2"/>
      <charset val="177"/>
    </font>
    <font>
      <sz val="12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</font>
    <font>
      <sz val="12"/>
      <color rgb="FFFF0000"/>
      <name val="David"/>
      <family val="2"/>
      <charset val="177"/>
    </font>
    <font>
      <sz val="11"/>
      <color theme="1"/>
      <name val="David"/>
      <family val="2"/>
      <charset val="177"/>
    </font>
    <font>
      <sz val="12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sz val="11"/>
      <name val="Arial"/>
      <family val="2"/>
      <charset val="177"/>
      <scheme val="minor"/>
    </font>
    <font>
      <b/>
      <sz val="11"/>
      <name val="Arial"/>
      <family val="2"/>
      <charset val="177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9999"/>
        <bgColor indexed="64"/>
      </patternFill>
    </fill>
    <fill>
      <patternFill patternType="solid">
        <fgColor rgb="FFFFC1C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rgb="FFFFC000"/>
        <bgColor rgb="FFFFFF9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4" tint="0.39997558519241921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8" tint="0.79998168889431442"/>
      </patternFill>
    </fill>
    <fill>
      <patternFill patternType="solid">
        <fgColor rgb="FFBDFFFF"/>
        <bgColor indexed="64"/>
      </patternFill>
    </fill>
    <fill>
      <patternFill patternType="solid">
        <fgColor rgb="FFBDFFFF"/>
        <bgColor theme="6" tint="0.79998168889431442"/>
      </patternFill>
    </fill>
    <fill>
      <patternFill patternType="solid">
        <fgColor rgb="FFFFFF99"/>
        <bgColor theme="7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EE2C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rgb="FFFFE48F"/>
        <bgColor rgb="FFFFE48F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theme="4" tint="0.79998168889431442"/>
      </patternFill>
    </fill>
    <fill>
      <patternFill patternType="solid">
        <fgColor rgb="FFFFFF00"/>
        <bgColor theme="4" tint="0.79998168889431442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18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0" fillId="2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 readingOrder="2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right" vertical="center"/>
    </xf>
    <xf numFmtId="0" fontId="0" fillId="4" borderId="8" xfId="0" applyFill="1" applyBorder="1" applyAlignment="1">
      <alignment horizontal="right" vertical="center"/>
    </xf>
    <xf numFmtId="164" fontId="0" fillId="4" borderId="7" xfId="0" applyNumberFormat="1" applyFill="1" applyBorder="1" applyAlignment="1">
      <alignment horizontal="center" vertical="center"/>
    </xf>
    <xf numFmtId="164" fontId="0" fillId="4" borderId="2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49" fontId="0" fillId="0" borderId="5" xfId="0" applyNumberFormat="1" applyBorder="1" applyAlignment="1">
      <alignment horizontal="right" vertical="center" readingOrder="2"/>
    </xf>
    <xf numFmtId="0" fontId="0" fillId="5" borderId="7" xfId="0" applyFill="1" applyBorder="1" applyAlignment="1">
      <alignment horizontal="right" vertical="center" readingOrder="2"/>
    </xf>
    <xf numFmtId="0" fontId="0" fillId="5" borderId="8" xfId="0" applyFill="1" applyBorder="1" applyAlignment="1">
      <alignment horizontal="right" vertical="center" readingOrder="2"/>
    </xf>
    <xf numFmtId="164" fontId="0" fillId="5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164" fontId="0" fillId="5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right" vertical="center"/>
    </xf>
    <xf numFmtId="0" fontId="0" fillId="2" borderId="10" xfId="0" applyFill="1" applyBorder="1" applyAlignment="1">
      <alignment horizontal="right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0" fillId="0" borderId="0" xfId="0" applyAlignment="1">
      <alignment readingOrder="2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6" borderId="12" xfId="0" applyFill="1" applyBorder="1" applyAlignment="1">
      <alignment horizontal="center" vertical="center" wrapText="1" readingOrder="2"/>
    </xf>
    <xf numFmtId="0" fontId="0" fillId="6" borderId="12" xfId="0" applyFill="1" applyBorder="1" applyAlignment="1">
      <alignment horizontal="center" vertical="center" wrapText="1" readingOrder="1"/>
    </xf>
    <xf numFmtId="0" fontId="0" fillId="6" borderId="7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 readingOrder="2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right" vertical="center" readingOrder="2"/>
    </xf>
    <xf numFmtId="164" fontId="0" fillId="0" borderId="4" xfId="0" applyNumberFormat="1" applyBorder="1" applyAlignment="1">
      <alignment horizontal="center" vertical="center"/>
    </xf>
    <xf numFmtId="0" fontId="0" fillId="0" borderId="18" xfId="0" applyBorder="1" applyAlignment="1">
      <alignment horizontal="right" vertical="center" readingOrder="2"/>
    </xf>
    <xf numFmtId="0" fontId="0" fillId="7" borderId="7" xfId="0" applyFill="1" applyBorder="1" applyAlignment="1">
      <alignment horizontal="right" vertical="center" readingOrder="2"/>
    </xf>
    <xf numFmtId="0" fontId="0" fillId="7" borderId="8" xfId="0" applyFill="1" applyBorder="1" applyAlignment="1">
      <alignment horizontal="right" vertical="center" readingOrder="2"/>
    </xf>
    <xf numFmtId="164" fontId="0" fillId="7" borderId="7" xfId="0" applyNumberFormat="1" applyFill="1" applyBorder="1" applyAlignment="1">
      <alignment horizontal="center" vertical="center" readingOrder="2"/>
    </xf>
    <xf numFmtId="164" fontId="0" fillId="7" borderId="2" xfId="0" applyNumberFormat="1" applyFill="1" applyBorder="1" applyAlignment="1">
      <alignment horizontal="center" vertical="center" readingOrder="2"/>
    </xf>
    <xf numFmtId="164" fontId="0" fillId="7" borderId="8" xfId="0" applyNumberFormat="1" applyFill="1" applyBorder="1" applyAlignment="1">
      <alignment horizontal="center" vertical="center" readingOrder="2"/>
    </xf>
    <xf numFmtId="0" fontId="0" fillId="6" borderId="7" xfId="0" applyFill="1" applyBorder="1" applyAlignment="1">
      <alignment horizontal="right" vertical="center" readingOrder="2"/>
    </xf>
    <xf numFmtId="0" fontId="0" fillId="6" borderId="8" xfId="0" applyFill="1" applyBorder="1" applyAlignment="1">
      <alignment horizontal="right" vertical="center" readingOrder="2"/>
    </xf>
    <xf numFmtId="164" fontId="0" fillId="6" borderId="9" xfId="0" applyNumberFormat="1" applyFill="1" applyBorder="1" applyAlignment="1">
      <alignment horizontal="center" vertical="center"/>
    </xf>
    <xf numFmtId="164" fontId="0" fillId="6" borderId="11" xfId="0" applyNumberFormat="1" applyFill="1" applyBorder="1" applyAlignment="1">
      <alignment horizontal="center" vertical="center"/>
    </xf>
    <xf numFmtId="164" fontId="0" fillId="6" borderId="10" xfId="0" applyNumberFormat="1" applyFill="1" applyBorder="1" applyAlignment="1">
      <alignment horizontal="center" vertical="center"/>
    </xf>
    <xf numFmtId="0" fontId="0" fillId="0" borderId="0" xfId="0" applyAlignment="1">
      <alignment horizontal="right" readingOrder="2"/>
    </xf>
    <xf numFmtId="0" fontId="0" fillId="0" borderId="19" xfId="0" applyBorder="1" applyAlignment="1">
      <alignment horizontal="right" vertical="center" readingOrder="2"/>
    </xf>
    <xf numFmtId="164" fontId="0" fillId="0" borderId="2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164" fontId="0" fillId="0" borderId="23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horizontal="right" vertical="center" readingOrder="2"/>
    </xf>
    <xf numFmtId="0" fontId="0" fillId="9" borderId="12" xfId="0" applyFill="1" applyBorder="1" applyAlignment="1">
      <alignment horizontal="right" vertical="center" readingOrder="2"/>
    </xf>
    <xf numFmtId="164" fontId="0" fillId="9" borderId="1" xfId="0" applyNumberFormat="1" applyFill="1" applyBorder="1" applyAlignment="1">
      <alignment horizontal="center" vertical="center" readingOrder="2"/>
    </xf>
    <xf numFmtId="164" fontId="0" fillId="9" borderId="2" xfId="0" applyNumberFormat="1" applyFill="1" applyBorder="1" applyAlignment="1">
      <alignment horizontal="center" vertical="center" readingOrder="2"/>
    </xf>
    <xf numFmtId="164" fontId="0" fillId="9" borderId="3" xfId="0" applyNumberFormat="1" applyFill="1" applyBorder="1" applyAlignment="1">
      <alignment horizontal="center" vertical="center" readingOrder="2"/>
    </xf>
    <xf numFmtId="0" fontId="0" fillId="9" borderId="7" xfId="0" applyFill="1" applyBorder="1" applyAlignment="1">
      <alignment horizontal="right" vertical="center" readingOrder="2"/>
    </xf>
    <xf numFmtId="0" fontId="5" fillId="9" borderId="7" xfId="0" applyFont="1" applyFill="1" applyBorder="1" applyAlignment="1">
      <alignment horizontal="right" vertical="center" readingOrder="2"/>
    </xf>
    <xf numFmtId="0" fontId="5" fillId="9" borderId="12" xfId="0" applyFont="1" applyFill="1" applyBorder="1" applyAlignment="1">
      <alignment horizontal="right" vertical="center" readingOrder="2"/>
    </xf>
    <xf numFmtId="164" fontId="0" fillId="10" borderId="1" xfId="0" applyNumberFormat="1" applyFill="1" applyBorder="1" applyAlignment="1">
      <alignment horizontal="center" vertical="center" wrapText="1" readingOrder="2"/>
    </xf>
    <xf numFmtId="164" fontId="0" fillId="10" borderId="2" xfId="0" applyNumberFormat="1" applyFill="1" applyBorder="1" applyAlignment="1">
      <alignment horizontal="center" vertical="center" wrapText="1" readingOrder="2"/>
    </xf>
    <xf numFmtId="164" fontId="0" fillId="10" borderId="3" xfId="0" applyNumberFormat="1" applyFill="1" applyBorder="1" applyAlignment="1">
      <alignment horizontal="center" vertical="center" wrapText="1" readingOrder="2"/>
    </xf>
    <xf numFmtId="165" fontId="2" fillId="0" borderId="0" xfId="1" applyNumberFormat="1" applyFont="1" applyAlignment="1">
      <alignment horizontal="left"/>
    </xf>
    <xf numFmtId="0" fontId="0" fillId="0" borderId="19" xfId="0" applyBorder="1" applyAlignment="1">
      <alignment horizontal="right" vertical="center" wrapText="1"/>
    </xf>
    <xf numFmtId="164" fontId="0" fillId="0" borderId="20" xfId="0" applyNumberForma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right" vertical="center" wrapText="1"/>
    </xf>
    <xf numFmtId="164" fontId="0" fillId="0" borderId="23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164" fontId="0" fillId="0" borderId="24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right" vertical="center" wrapText="1"/>
    </xf>
    <xf numFmtId="0" fontId="0" fillId="11" borderId="12" xfId="0" applyFill="1" applyBorder="1" applyAlignment="1">
      <alignment vertical="center" wrapText="1" readingOrder="2"/>
    </xf>
    <xf numFmtId="164" fontId="0" fillId="12" borderId="1" xfId="0" applyNumberFormat="1" applyFill="1" applyBorder="1" applyAlignment="1">
      <alignment horizontal="center" vertical="center" wrapText="1"/>
    </xf>
    <xf numFmtId="164" fontId="0" fillId="12" borderId="2" xfId="0" applyNumberFormat="1" applyFill="1" applyBorder="1" applyAlignment="1">
      <alignment horizontal="center" vertical="center" wrapText="1"/>
    </xf>
    <xf numFmtId="164" fontId="0" fillId="12" borderId="3" xfId="0" applyNumberFormat="1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 wrapText="1"/>
    </xf>
    <xf numFmtId="0" fontId="0" fillId="13" borderId="8" xfId="0" applyFill="1" applyBorder="1" applyAlignment="1">
      <alignment horizontal="center" vertical="center"/>
    </xf>
    <xf numFmtId="164" fontId="0" fillId="0" borderId="0" xfId="0" applyNumberFormat="1"/>
    <xf numFmtId="0" fontId="0" fillId="0" borderId="19" xfId="0" applyBorder="1" applyAlignment="1">
      <alignment vertical="center"/>
    </xf>
    <xf numFmtId="0" fontId="0" fillId="0" borderId="22" xfId="0" applyBorder="1" applyAlignment="1">
      <alignment horizontal="right" vertical="center"/>
    </xf>
    <xf numFmtId="0" fontId="0" fillId="0" borderId="17" xfId="0" applyBorder="1" applyAlignment="1">
      <alignment vertical="center"/>
    </xf>
    <xf numFmtId="0" fontId="0" fillId="0" borderId="24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right" vertical="center"/>
    </xf>
    <xf numFmtId="0" fontId="5" fillId="14" borderId="12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164" fontId="0" fillId="14" borderId="1" xfId="0" applyNumberFormat="1" applyFill="1" applyBorder="1" applyAlignment="1">
      <alignment horizontal="center" vertical="center"/>
    </xf>
    <xf numFmtId="164" fontId="0" fillId="14" borderId="2" xfId="0" applyNumberFormat="1" applyFill="1" applyBorder="1" applyAlignment="1">
      <alignment horizontal="center" vertical="center"/>
    </xf>
    <xf numFmtId="164" fontId="0" fillId="14" borderId="3" xfId="0" applyNumberFormat="1" applyFill="1" applyBorder="1" applyAlignment="1">
      <alignment horizontal="center" vertical="center"/>
    </xf>
    <xf numFmtId="0" fontId="5" fillId="14" borderId="7" xfId="0" applyFont="1" applyFill="1" applyBorder="1" applyAlignment="1">
      <alignment vertical="center"/>
    </xf>
    <xf numFmtId="0" fontId="0" fillId="13" borderId="27" xfId="0" applyFill="1" applyBorder="1" applyAlignment="1">
      <alignment vertical="center" readingOrder="2"/>
    </xf>
    <xf numFmtId="0" fontId="0" fillId="13" borderId="28" xfId="0" applyFill="1" applyBorder="1" applyAlignment="1">
      <alignment vertical="center" readingOrder="2"/>
    </xf>
    <xf numFmtId="164" fontId="0" fillId="13" borderId="29" xfId="0" applyNumberFormat="1" applyFill="1" applyBorder="1" applyAlignment="1">
      <alignment horizontal="center" vertical="center"/>
    </xf>
    <xf numFmtId="164" fontId="0" fillId="13" borderId="11" xfId="0" applyNumberFormat="1" applyFill="1" applyBorder="1" applyAlignment="1">
      <alignment horizontal="center" vertical="center"/>
    </xf>
    <xf numFmtId="164" fontId="0" fillId="13" borderId="26" xfId="0" applyNumberForma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7" xfId="0" applyBorder="1"/>
    <xf numFmtId="164" fontId="0" fillId="0" borderId="31" xfId="0" applyNumberFormat="1" applyBorder="1"/>
    <xf numFmtId="164" fontId="0" fillId="0" borderId="32" xfId="0" applyNumberFormat="1" applyBorder="1"/>
    <xf numFmtId="164" fontId="0" fillId="0" borderId="21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33" xfId="0" applyNumberFormat="1" applyBorder="1"/>
    <xf numFmtId="164" fontId="0" fillId="0" borderId="5" xfId="0" applyNumberFormat="1" applyBorder="1"/>
    <xf numFmtId="0" fontId="0" fillId="0" borderId="25" xfId="0" applyBorder="1"/>
    <xf numFmtId="164" fontId="0" fillId="0" borderId="9" xfId="0" applyNumberFormat="1" applyBorder="1"/>
    <xf numFmtId="164" fontId="0" fillId="0" borderId="34" xfId="0" applyNumberFormat="1" applyBorder="1"/>
    <xf numFmtId="164" fontId="0" fillId="0" borderId="11" xfId="0" applyNumberFormat="1" applyBorder="1"/>
    <xf numFmtId="164" fontId="0" fillId="0" borderId="10" xfId="0" applyNumberFormat="1" applyBorder="1"/>
    <xf numFmtId="164" fontId="0" fillId="0" borderId="0" xfId="1" applyNumberFormat="1" applyFont="1" applyBorder="1"/>
    <xf numFmtId="0" fontId="0" fillId="0" borderId="19" xfId="0" applyBorder="1"/>
    <xf numFmtId="164" fontId="0" fillId="0" borderId="20" xfId="0" applyNumberFormat="1" applyBorder="1"/>
    <xf numFmtId="164" fontId="0" fillId="0" borderId="23" xfId="0" applyNumberFormat="1" applyBorder="1"/>
    <xf numFmtId="0" fontId="0" fillId="17" borderId="35" xfId="0" applyFill="1" applyBorder="1"/>
    <xf numFmtId="0" fontId="0" fillId="17" borderId="28" xfId="0" applyFill="1" applyBorder="1"/>
    <xf numFmtId="164" fontId="0" fillId="17" borderId="36" xfId="0" applyNumberFormat="1" applyFill="1" applyBorder="1"/>
    <xf numFmtId="164" fontId="0" fillId="17" borderId="37" xfId="0" applyNumberFormat="1" applyFill="1" applyBorder="1"/>
    <xf numFmtId="164" fontId="0" fillId="17" borderId="38" xfId="0" applyNumberFormat="1" applyFill="1" applyBorder="1"/>
    <xf numFmtId="0" fontId="0" fillId="0" borderId="17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7" xfId="0" applyBorder="1"/>
    <xf numFmtId="0" fontId="0" fillId="17" borderId="27" xfId="0" applyFill="1" applyBorder="1"/>
    <xf numFmtId="0" fontId="0" fillId="18" borderId="35" xfId="0" applyFill="1" applyBorder="1"/>
    <xf numFmtId="0" fontId="0" fillId="18" borderId="27" xfId="0" applyFill="1" applyBorder="1"/>
    <xf numFmtId="164" fontId="0" fillId="18" borderId="36" xfId="0" applyNumberFormat="1" applyFill="1" applyBorder="1"/>
    <xf numFmtId="164" fontId="0" fillId="18" borderId="37" xfId="0" applyNumberFormat="1" applyFill="1" applyBorder="1"/>
    <xf numFmtId="164" fontId="0" fillId="18" borderId="38" xfId="0" applyNumberFormat="1" applyFill="1" applyBorder="1"/>
    <xf numFmtId="0" fontId="0" fillId="18" borderId="28" xfId="0" applyFill="1" applyBorder="1"/>
    <xf numFmtId="0" fontId="0" fillId="0" borderId="13" xfId="0" applyBorder="1" applyAlignment="1">
      <alignment vertical="center"/>
    </xf>
    <xf numFmtId="0" fontId="0" fillId="0" borderId="13" xfId="0" applyBorder="1"/>
    <xf numFmtId="164" fontId="0" fillId="0" borderId="43" xfId="0" applyNumberFormat="1" applyBorder="1"/>
    <xf numFmtId="164" fontId="0" fillId="0" borderId="15" xfId="0" applyNumberFormat="1" applyBorder="1"/>
    <xf numFmtId="164" fontId="0" fillId="0" borderId="44" xfId="0" applyNumberFormat="1" applyBorder="1"/>
    <xf numFmtId="164" fontId="0" fillId="0" borderId="24" xfId="0" applyNumberFormat="1" applyBorder="1"/>
    <xf numFmtId="0" fontId="0" fillId="0" borderId="18" xfId="0" applyBorder="1"/>
    <xf numFmtId="0" fontId="0" fillId="19" borderId="40" xfId="0" applyFill="1" applyBorder="1"/>
    <xf numFmtId="0" fontId="0" fillId="19" borderId="42" xfId="0" applyFill="1" applyBorder="1"/>
    <xf numFmtId="164" fontId="0" fillId="19" borderId="36" xfId="0" applyNumberFormat="1" applyFill="1" applyBorder="1"/>
    <xf numFmtId="164" fontId="0" fillId="19" borderId="37" xfId="0" applyNumberFormat="1" applyFill="1" applyBorder="1"/>
    <xf numFmtId="164" fontId="0" fillId="19" borderId="45" xfId="0" applyNumberFormat="1" applyFill="1" applyBorder="1"/>
    <xf numFmtId="0" fontId="0" fillId="0" borderId="1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20" borderId="40" xfId="0" applyFill="1" applyBorder="1"/>
    <xf numFmtId="0" fontId="0" fillId="20" borderId="42" xfId="0" applyFill="1" applyBorder="1"/>
    <xf numFmtId="164" fontId="0" fillId="20" borderId="36" xfId="0" applyNumberFormat="1" applyFill="1" applyBorder="1"/>
    <xf numFmtId="164" fontId="0" fillId="20" borderId="37" xfId="0" applyNumberFormat="1" applyFill="1" applyBorder="1"/>
    <xf numFmtId="164" fontId="0" fillId="20" borderId="45" xfId="0" applyNumberFormat="1" applyFill="1" applyBorder="1"/>
    <xf numFmtId="0" fontId="0" fillId="0" borderId="12" xfId="0" applyBorder="1" applyAlignment="1">
      <alignment vertical="center"/>
    </xf>
    <xf numFmtId="0" fontId="0" fillId="0" borderId="39" xfId="0" applyBorder="1"/>
    <xf numFmtId="0" fontId="0" fillId="0" borderId="12" xfId="0" applyBorder="1" applyAlignment="1">
      <alignment vertical="center" wrapText="1"/>
    </xf>
    <xf numFmtId="0" fontId="0" fillId="0" borderId="39" xfId="0" applyBorder="1" applyAlignment="1">
      <alignment wrapText="1"/>
    </xf>
    <xf numFmtId="0" fontId="0" fillId="20" borderId="46" xfId="0" applyFill="1" applyBorder="1"/>
    <xf numFmtId="0" fontId="0" fillId="20" borderId="47" xfId="0" applyFill="1" applyBorder="1"/>
    <xf numFmtId="164" fontId="0" fillId="0" borderId="2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14" borderId="1" xfId="0" applyFill="1" applyBorder="1" applyAlignment="1">
      <alignment vertical="center" readingOrder="2"/>
    </xf>
    <xf numFmtId="0" fontId="0" fillId="14" borderId="3" xfId="0" applyFill="1" applyBorder="1" applyAlignment="1">
      <alignment vertical="center" readingOrder="2"/>
    </xf>
    <xf numFmtId="164" fontId="0" fillId="14" borderId="1" xfId="0" applyNumberFormat="1" applyFill="1" applyBorder="1" applyAlignment="1">
      <alignment vertical="center"/>
    </xf>
    <xf numFmtId="164" fontId="0" fillId="14" borderId="2" xfId="0" applyNumberFormat="1" applyFill="1" applyBorder="1" applyAlignment="1">
      <alignment vertical="center"/>
    </xf>
    <xf numFmtId="164" fontId="0" fillId="14" borderId="3" xfId="0" applyNumberForma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wrapText="1" readingOrder="2"/>
    </xf>
    <xf numFmtId="164" fontId="6" fillId="0" borderId="0" xfId="1" applyNumberFormat="1" applyFont="1" applyBorder="1"/>
    <xf numFmtId="0" fontId="6" fillId="0" borderId="0" xfId="0" applyFont="1" applyAlignment="1">
      <alignment horizontal="right"/>
    </xf>
    <xf numFmtId="0" fontId="5" fillId="0" borderId="0" xfId="0" applyFont="1"/>
    <xf numFmtId="0" fontId="7" fillId="0" borderId="21" xfId="0" applyFont="1" applyBorder="1"/>
    <xf numFmtId="0" fontId="7" fillId="0" borderId="32" xfId="0" applyFont="1" applyBorder="1"/>
    <xf numFmtId="164" fontId="7" fillId="0" borderId="5" xfId="0" applyNumberFormat="1" applyFont="1" applyBorder="1"/>
    <xf numFmtId="164" fontId="7" fillId="0" borderId="24" xfId="0" applyNumberFormat="1" applyFont="1" applyBorder="1"/>
    <xf numFmtId="0" fontId="7" fillId="0" borderId="5" xfId="0" applyFont="1" applyBorder="1"/>
    <xf numFmtId="0" fontId="7" fillId="17" borderId="50" xfId="0" applyFont="1" applyFill="1" applyBorder="1"/>
    <xf numFmtId="164" fontId="7" fillId="17" borderId="37" xfId="0" applyNumberFormat="1" applyFont="1" applyFill="1" applyBorder="1"/>
    <xf numFmtId="164" fontId="7" fillId="17" borderId="45" xfId="0" applyNumberFormat="1" applyFont="1" applyFill="1" applyBorder="1"/>
    <xf numFmtId="0" fontId="7" fillId="0" borderId="33" xfId="0" applyFont="1" applyBorder="1"/>
    <xf numFmtId="0" fontId="7" fillId="21" borderId="50" xfId="0" applyFont="1" applyFill="1" applyBorder="1"/>
    <xf numFmtId="164" fontId="7" fillId="21" borderId="37" xfId="0" applyNumberFormat="1" applyFont="1" applyFill="1" applyBorder="1"/>
    <xf numFmtId="164" fontId="7" fillId="21" borderId="45" xfId="0" applyNumberFormat="1" applyFont="1" applyFill="1" applyBorder="1"/>
    <xf numFmtId="0" fontId="7" fillId="22" borderId="50" xfId="0" applyFont="1" applyFill="1" applyBorder="1"/>
    <xf numFmtId="164" fontId="7" fillId="22" borderId="37" xfId="0" applyNumberFormat="1" applyFont="1" applyFill="1" applyBorder="1"/>
    <xf numFmtId="164" fontId="7" fillId="22" borderId="45" xfId="0" applyNumberFormat="1" applyFont="1" applyFill="1" applyBorder="1"/>
    <xf numFmtId="0" fontId="7" fillId="22" borderId="52" xfId="0" applyFont="1" applyFill="1" applyBorder="1"/>
    <xf numFmtId="164" fontId="7" fillId="22" borderId="21" xfId="0" applyNumberFormat="1" applyFont="1" applyFill="1" applyBorder="1"/>
    <xf numFmtId="164" fontId="7" fillId="22" borderId="22" xfId="0" applyNumberFormat="1" applyFont="1" applyFill="1" applyBorder="1"/>
    <xf numFmtId="0" fontId="7" fillId="8" borderId="50" xfId="0" applyFont="1" applyFill="1" applyBorder="1" applyAlignment="1">
      <alignment wrapText="1"/>
    </xf>
    <xf numFmtId="164" fontId="7" fillId="8" borderId="37" xfId="0" applyNumberFormat="1" applyFont="1" applyFill="1" applyBorder="1"/>
    <xf numFmtId="164" fontId="7" fillId="8" borderId="45" xfId="0" applyNumberFormat="1" applyFont="1" applyFill="1" applyBorder="1"/>
    <xf numFmtId="0" fontId="7" fillId="8" borderId="50" xfId="0" applyFont="1" applyFill="1" applyBorder="1"/>
    <xf numFmtId="0" fontId="7" fillId="8" borderId="52" xfId="0" applyFont="1" applyFill="1" applyBorder="1" applyAlignment="1">
      <alignment wrapText="1"/>
    </xf>
    <xf numFmtId="164" fontId="7" fillId="8" borderId="21" xfId="0" applyNumberFormat="1" applyFont="1" applyFill="1" applyBorder="1"/>
    <xf numFmtId="164" fontId="7" fillId="8" borderId="22" xfId="0" applyNumberFormat="1" applyFont="1" applyFill="1" applyBorder="1"/>
    <xf numFmtId="0" fontId="8" fillId="9" borderId="40" xfId="0" applyFont="1" applyFill="1" applyBorder="1" applyAlignment="1">
      <alignment horizontal="center" vertical="center" wrapText="1"/>
    </xf>
    <xf numFmtId="0" fontId="8" fillId="9" borderId="15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 wrapText="1"/>
    </xf>
    <xf numFmtId="0" fontId="8" fillId="9" borderId="41" xfId="0" applyFont="1" applyFill="1" applyBorder="1" applyAlignment="1">
      <alignment horizontal="center" vertical="center"/>
    </xf>
    <xf numFmtId="0" fontId="8" fillId="9" borderId="42" xfId="0" applyFont="1" applyFill="1" applyBorder="1" applyAlignment="1">
      <alignment horizontal="center" vertical="center"/>
    </xf>
    <xf numFmtId="0" fontId="0" fillId="25" borderId="7" xfId="0" applyFill="1" applyBorder="1" applyAlignment="1">
      <alignment horizontal="center" vertical="center" wrapText="1" readingOrder="2"/>
    </xf>
    <xf numFmtId="0" fontId="9" fillId="8" borderId="37" xfId="0" applyFont="1" applyFill="1" applyBorder="1" applyAlignment="1">
      <alignment horizontal="center" vertical="center" wrapText="1" readingOrder="2"/>
    </xf>
    <xf numFmtId="0" fontId="9" fillId="24" borderId="37" xfId="0" applyFont="1" applyFill="1" applyBorder="1" applyAlignment="1">
      <alignment horizontal="center" vertical="center" wrapText="1" readingOrder="2"/>
    </xf>
    <xf numFmtId="0" fontId="10" fillId="8" borderId="37" xfId="0" applyFont="1" applyFill="1" applyBorder="1" applyAlignment="1">
      <alignment horizontal="center" vertical="center" wrapText="1" readingOrder="2"/>
    </xf>
    <xf numFmtId="0" fontId="0" fillId="24" borderId="7" xfId="0" applyFill="1" applyBorder="1" applyAlignment="1">
      <alignment horizontal="center" vertical="center" wrapText="1" readingOrder="2"/>
    </xf>
    <xf numFmtId="0" fontId="0" fillId="24" borderId="8" xfId="0" applyFill="1" applyBorder="1" applyAlignment="1">
      <alignment horizontal="center" vertical="center" wrapText="1" readingOrder="2"/>
    </xf>
    <xf numFmtId="0" fontId="9" fillId="11" borderId="12" xfId="0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6" borderId="3" xfId="0" applyFont="1" applyFill="1" applyBorder="1" applyAlignment="1">
      <alignment horizontal="center" vertical="center" wrapText="1"/>
    </xf>
    <xf numFmtId="0" fontId="9" fillId="15" borderId="2" xfId="0" applyFont="1" applyFill="1" applyBorder="1" applyAlignment="1">
      <alignment horizontal="center" vertical="center" wrapText="1"/>
    </xf>
    <xf numFmtId="0" fontId="9" fillId="16" borderId="12" xfId="0" applyFont="1" applyFill="1" applyBorder="1" applyAlignment="1">
      <alignment horizontal="center" vertical="center" wrapText="1"/>
    </xf>
    <xf numFmtId="0" fontId="9" fillId="15" borderId="12" xfId="0" applyFont="1" applyFill="1" applyBorder="1" applyAlignment="1">
      <alignment vertical="center" readingOrder="2"/>
    </xf>
    <xf numFmtId="164" fontId="9" fillId="15" borderId="2" xfId="0" applyNumberFormat="1" applyFont="1" applyFill="1" applyBorder="1" applyAlignment="1">
      <alignment horizontal="center" vertical="center"/>
    </xf>
    <xf numFmtId="164" fontId="9" fillId="15" borderId="3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15" borderId="30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vertical="center" readingOrder="2"/>
    </xf>
    <xf numFmtId="0" fontId="9" fillId="9" borderId="8" xfId="0" applyFont="1" applyFill="1" applyBorder="1" applyAlignment="1">
      <alignment vertical="center" readingOrder="2"/>
    </xf>
    <xf numFmtId="164" fontId="9" fillId="9" borderId="1" xfId="0" applyNumberFormat="1" applyFont="1" applyFill="1" applyBorder="1" applyAlignment="1">
      <alignment vertical="center"/>
    </xf>
    <xf numFmtId="164" fontId="9" fillId="9" borderId="2" xfId="0" applyNumberFormat="1" applyFont="1" applyFill="1" applyBorder="1" applyAlignment="1">
      <alignment vertical="center"/>
    </xf>
    <xf numFmtId="164" fontId="9" fillId="9" borderId="8" xfId="0" applyNumberFormat="1" applyFont="1" applyFill="1" applyBorder="1" applyAlignment="1">
      <alignment vertical="center"/>
    </xf>
    <xf numFmtId="0" fontId="9" fillId="9" borderId="1" xfId="0" applyFont="1" applyFill="1" applyBorder="1" applyAlignment="1">
      <alignment horizontal="center" vertical="center" wrapText="1"/>
    </xf>
    <xf numFmtId="0" fontId="9" fillId="9" borderId="12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14" borderId="39" xfId="0" applyFont="1" applyFill="1" applyBorder="1" applyAlignment="1">
      <alignment horizontal="center" vertical="center" wrapText="1"/>
    </xf>
    <xf numFmtId="0" fontId="9" fillId="14" borderId="40" xfId="0" applyFont="1" applyFill="1" applyBorder="1" applyAlignment="1">
      <alignment horizontal="center" vertical="center" wrapText="1"/>
    </xf>
    <xf numFmtId="0" fontId="9" fillId="14" borderId="41" xfId="0" applyFont="1" applyFill="1" applyBorder="1" applyAlignment="1">
      <alignment horizontal="center" vertical="center" wrapText="1"/>
    </xf>
    <xf numFmtId="0" fontId="9" fillId="14" borderId="4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 readingOrder="2"/>
    </xf>
    <xf numFmtId="0" fontId="6" fillId="0" borderId="0" xfId="0" applyFont="1" applyAlignment="1">
      <alignment horizontal="right" vertical="top" wrapText="1"/>
    </xf>
    <xf numFmtId="0" fontId="7" fillId="8" borderId="53" xfId="0" applyFont="1" applyFill="1" applyBorder="1" applyAlignment="1">
      <alignment horizontal="right" vertical="top" wrapText="1"/>
    </xf>
    <xf numFmtId="0" fontId="7" fillId="8" borderId="50" xfId="0" applyFont="1" applyFill="1" applyBorder="1" applyAlignment="1">
      <alignment horizontal="right" vertical="top" wrapText="1"/>
    </xf>
    <xf numFmtId="0" fontId="7" fillId="0" borderId="21" xfId="0" applyFont="1" applyBorder="1" applyAlignment="1">
      <alignment horizontal="right" vertical="top" wrapText="1"/>
    </xf>
    <xf numFmtId="0" fontId="7" fillId="8" borderId="31" xfId="0" applyFont="1" applyFill="1" applyBorder="1" applyAlignment="1">
      <alignment horizontal="right" vertical="top" wrapText="1"/>
    </xf>
    <xf numFmtId="0" fontId="7" fillId="8" borderId="52" xfId="0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17" borderId="49" xfId="0" applyFont="1" applyFill="1" applyBorder="1" applyAlignment="1">
      <alignment horizontal="right" vertical="top" wrapText="1"/>
    </xf>
    <xf numFmtId="0" fontId="7" fillId="21" borderId="49" xfId="0" applyFont="1" applyFill="1" applyBorder="1" applyAlignment="1">
      <alignment horizontal="right" vertical="top" wrapText="1"/>
    </xf>
    <xf numFmtId="0" fontId="7" fillId="22" borderId="49" xfId="0" applyFont="1" applyFill="1" applyBorder="1" applyAlignment="1">
      <alignment horizontal="right" vertical="top" wrapText="1"/>
    </xf>
    <xf numFmtId="0" fontId="7" fillId="22" borderId="50" xfId="0" applyFont="1" applyFill="1" applyBorder="1" applyAlignment="1">
      <alignment horizontal="right" vertical="top" wrapText="1"/>
    </xf>
    <xf numFmtId="0" fontId="7" fillId="22" borderId="32" xfId="0" applyFont="1" applyFill="1" applyBorder="1" applyAlignment="1">
      <alignment horizontal="right" vertical="top" wrapText="1"/>
    </xf>
    <xf numFmtId="0" fontId="7" fillId="22" borderId="52" xfId="0" applyFont="1" applyFill="1" applyBorder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/>
    <xf numFmtId="0" fontId="8" fillId="23" borderId="7" xfId="0" applyFont="1" applyFill="1" applyBorder="1" applyAlignment="1">
      <alignment horizontal="right" vertical="top" wrapText="1" readingOrder="2"/>
    </xf>
    <xf numFmtId="0" fontId="8" fillId="23" borderId="54" xfId="0" applyFont="1" applyFill="1" applyBorder="1" applyAlignment="1">
      <alignment horizontal="right" vertical="top" wrapText="1" readingOrder="2"/>
    </xf>
    <xf numFmtId="0" fontId="8" fillId="23" borderId="54" xfId="0" applyFont="1" applyFill="1" applyBorder="1" applyAlignment="1">
      <alignment wrapText="1" readingOrder="2"/>
    </xf>
    <xf numFmtId="164" fontId="8" fillId="23" borderId="2" xfId="0" applyNumberFormat="1" applyFont="1" applyFill="1" applyBorder="1"/>
    <xf numFmtId="164" fontId="8" fillId="23" borderId="3" xfId="0" applyNumberFormat="1" applyFont="1" applyFill="1" applyBorder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top"/>
    </xf>
    <xf numFmtId="0" fontId="0" fillId="0" borderId="0" xfId="0" applyAlignment="1">
      <alignment vertical="top" wrapText="1"/>
    </xf>
    <xf numFmtId="165" fontId="16" fillId="0" borderId="0" xfId="2" applyNumberFormat="1" applyFont="1" applyAlignment="1">
      <alignment vertical="top"/>
    </xf>
    <xf numFmtId="165" fontId="16" fillId="0" borderId="0" xfId="2" applyNumberFormat="1" applyFont="1" applyAlignment="1">
      <alignment horizontal="right" vertical="top" wrapText="1"/>
    </xf>
    <xf numFmtId="0" fontId="17" fillId="26" borderId="7" xfId="0" applyFont="1" applyFill="1" applyBorder="1" applyAlignment="1">
      <alignment horizontal="center" vertical="top" wrapText="1"/>
    </xf>
    <xf numFmtId="0" fontId="17" fillId="26" borderId="12" xfId="0" applyFont="1" applyFill="1" applyBorder="1" applyAlignment="1">
      <alignment horizontal="center" vertical="top" wrapText="1"/>
    </xf>
    <xf numFmtId="0" fontId="18" fillId="27" borderId="7" xfId="0" applyFont="1" applyFill="1" applyBorder="1" applyAlignment="1">
      <alignment horizontal="center" vertical="top" wrapText="1"/>
    </xf>
    <xf numFmtId="0" fontId="18" fillId="26" borderId="7" xfId="0" applyFont="1" applyFill="1" applyBorder="1" applyAlignment="1">
      <alignment horizontal="center" vertical="top" wrapText="1"/>
    </xf>
    <xf numFmtId="0" fontId="18" fillId="27" borderId="12" xfId="0" applyFont="1" applyFill="1" applyBorder="1" applyAlignment="1">
      <alignment horizontal="center" vertical="top" wrapText="1"/>
    </xf>
    <xf numFmtId="0" fontId="18" fillId="26" borderId="16" xfId="0" applyFont="1" applyFill="1" applyBorder="1" applyAlignment="1">
      <alignment horizontal="center" vertical="top" wrapText="1"/>
    </xf>
    <xf numFmtId="0" fontId="18" fillId="26" borderId="12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165" fontId="20" fillId="0" borderId="53" xfId="2" applyNumberFormat="1" applyFont="1" applyFill="1" applyBorder="1" applyAlignment="1">
      <alignment horizontal="right" vertical="top" wrapText="1"/>
    </xf>
    <xf numFmtId="164" fontId="18" fillId="0" borderId="39" xfId="2" applyNumberFormat="1" applyFont="1" applyFill="1" applyBorder="1" applyAlignment="1">
      <alignment horizontal="right" vertical="top" wrapText="1"/>
    </xf>
    <xf numFmtId="0" fontId="20" fillId="0" borderId="53" xfId="0" applyFont="1" applyBorder="1" applyAlignment="1">
      <alignment horizontal="right" vertical="top" wrapText="1"/>
    </xf>
    <xf numFmtId="165" fontId="20" fillId="0" borderId="56" xfId="2" applyNumberFormat="1" applyFont="1" applyFill="1" applyBorder="1" applyAlignment="1">
      <alignment horizontal="right" vertical="top" wrapText="1"/>
    </xf>
    <xf numFmtId="164" fontId="18" fillId="0" borderId="18" xfId="2" applyNumberFormat="1" applyFont="1" applyFill="1" applyBorder="1" applyAlignment="1">
      <alignment horizontal="right" vertical="top" wrapText="1"/>
    </xf>
    <xf numFmtId="165" fontId="20" fillId="0" borderId="57" xfId="2" applyNumberFormat="1" applyFont="1" applyFill="1" applyBorder="1" applyAlignment="1">
      <alignment horizontal="right" vertical="top" wrapText="1"/>
    </xf>
    <xf numFmtId="165" fontId="20" fillId="0" borderId="18" xfId="2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vertical="top"/>
    </xf>
    <xf numFmtId="0" fontId="20" fillId="29" borderId="53" xfId="0" applyFont="1" applyFill="1" applyBorder="1" applyAlignment="1">
      <alignment horizontal="right" vertical="top" wrapText="1"/>
    </xf>
    <xf numFmtId="165" fontId="20" fillId="29" borderId="53" xfId="2" applyNumberFormat="1" applyFont="1" applyFill="1" applyBorder="1" applyAlignment="1">
      <alignment horizontal="right" vertical="top" wrapText="1"/>
    </xf>
    <xf numFmtId="165" fontId="20" fillId="29" borderId="56" xfId="2" applyNumberFormat="1" applyFont="1" applyFill="1" applyBorder="1" applyAlignment="1">
      <alignment horizontal="right" vertical="top" wrapText="1"/>
    </xf>
    <xf numFmtId="164" fontId="18" fillId="29" borderId="18" xfId="2" applyNumberFormat="1" applyFont="1" applyFill="1" applyBorder="1" applyAlignment="1">
      <alignment horizontal="right" vertical="top" wrapText="1"/>
    </xf>
    <xf numFmtId="0" fontId="21" fillId="26" borderId="53" xfId="0" applyFont="1" applyFill="1" applyBorder="1" applyAlignment="1">
      <alignment horizontal="right" vertical="top" wrapText="1"/>
    </xf>
    <xf numFmtId="165" fontId="18" fillId="26" borderId="57" xfId="2" applyNumberFormat="1" applyFont="1" applyFill="1" applyBorder="1" applyAlignment="1">
      <alignment horizontal="right" vertical="top" wrapText="1"/>
    </xf>
    <xf numFmtId="164" fontId="22" fillId="0" borderId="18" xfId="2" applyNumberFormat="1" applyFont="1" applyFill="1" applyBorder="1" applyAlignment="1">
      <alignment horizontal="right" vertical="top" wrapText="1"/>
    </xf>
    <xf numFmtId="0" fontId="21" fillId="26" borderId="31" xfId="0" applyFont="1" applyFill="1" applyBorder="1" applyAlignment="1">
      <alignment horizontal="right" vertical="top" wrapText="1"/>
    </xf>
    <xf numFmtId="164" fontId="18" fillId="26" borderId="27" xfId="2" applyNumberFormat="1" applyFont="1" applyFill="1" applyBorder="1" applyAlignment="1">
      <alignment horizontal="right" vertical="top" wrapText="1"/>
    </xf>
    <xf numFmtId="0" fontId="18" fillId="26" borderId="7" xfId="0" applyFont="1" applyFill="1" applyBorder="1" applyAlignment="1">
      <alignment horizontal="right" vertical="top" wrapText="1"/>
    </xf>
    <xf numFmtId="165" fontId="18" fillId="26" borderId="12" xfId="2" applyNumberFormat="1" applyFont="1" applyFill="1" applyBorder="1" applyAlignment="1">
      <alignment horizontal="right" vertical="top" wrapText="1"/>
    </xf>
    <xf numFmtId="0" fontId="20" fillId="0" borderId="56" xfId="0" applyFont="1" applyBorder="1" applyAlignment="1">
      <alignment horizontal="right" vertical="top" wrapText="1"/>
    </xf>
    <xf numFmtId="165" fontId="23" fillId="0" borderId="57" xfId="2" applyNumberFormat="1" applyFont="1" applyFill="1" applyBorder="1" applyAlignment="1">
      <alignment horizontal="right" vertical="top" wrapText="1"/>
    </xf>
    <xf numFmtId="0" fontId="20" fillId="0" borderId="31" xfId="0" applyFont="1" applyBorder="1" applyAlignment="1">
      <alignment horizontal="right" vertical="top" wrapText="1"/>
    </xf>
    <xf numFmtId="165" fontId="20" fillId="0" borderId="31" xfId="2" applyNumberFormat="1" applyFont="1" applyFill="1" applyBorder="1" applyAlignment="1">
      <alignment horizontal="right" vertical="top" wrapText="1"/>
    </xf>
    <xf numFmtId="165" fontId="20" fillId="0" borderId="19" xfId="2" applyNumberFormat="1" applyFont="1" applyFill="1" applyBorder="1" applyAlignment="1">
      <alignment horizontal="right" vertical="top" wrapText="1"/>
    </xf>
    <xf numFmtId="165" fontId="20" fillId="0" borderId="17" xfId="2" applyNumberFormat="1" applyFont="1" applyFill="1" applyBorder="1" applyAlignment="1">
      <alignment horizontal="right" vertical="top" wrapText="1"/>
    </xf>
    <xf numFmtId="0" fontId="18" fillId="27" borderId="7" xfId="0" applyFont="1" applyFill="1" applyBorder="1" applyAlignment="1">
      <alignment horizontal="right" vertical="top" wrapText="1"/>
    </xf>
    <xf numFmtId="165" fontId="18" fillId="27" borderId="12" xfId="2" applyNumberFormat="1" applyFont="1" applyFill="1" applyBorder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165" fontId="18" fillId="0" borderId="0" xfId="2" applyNumberFormat="1" applyFont="1" applyFill="1" applyBorder="1" applyAlignment="1">
      <alignment horizontal="right" vertical="top"/>
    </xf>
    <xf numFmtId="0" fontId="13" fillId="27" borderId="58" xfId="0" applyFont="1" applyFill="1" applyBorder="1" applyAlignment="1">
      <alignment vertical="top" wrapText="1"/>
    </xf>
    <xf numFmtId="0" fontId="13" fillId="26" borderId="58" xfId="0" applyFont="1" applyFill="1" applyBorder="1" applyAlignment="1">
      <alignment vertical="top"/>
    </xf>
    <xf numFmtId="0" fontId="13" fillId="26" borderId="58" xfId="0" applyFont="1" applyFill="1" applyBorder="1" applyAlignment="1">
      <alignment horizontal="center" vertical="top"/>
    </xf>
    <xf numFmtId="0" fontId="24" fillId="27" borderId="62" xfId="0" applyFont="1" applyFill="1" applyBorder="1" applyAlignment="1">
      <alignment vertical="top" wrapText="1"/>
    </xf>
    <xf numFmtId="0" fontId="18" fillId="26" borderId="62" xfId="0" applyFont="1" applyFill="1" applyBorder="1" applyAlignment="1">
      <alignment horizontal="center" vertical="top" wrapText="1"/>
    </xf>
    <xf numFmtId="0" fontId="18" fillId="27" borderId="62" xfId="0" applyFont="1" applyFill="1" applyBorder="1" applyAlignment="1">
      <alignment horizontal="center" vertical="top" wrapText="1"/>
    </xf>
    <xf numFmtId="0" fontId="20" fillId="0" borderId="62" xfId="0" applyFont="1" applyBorder="1" applyAlignment="1">
      <alignment horizontal="right" vertical="top" wrapText="1"/>
    </xf>
    <xf numFmtId="165" fontId="20" fillId="0" borderId="62" xfId="2" applyNumberFormat="1" applyFont="1" applyFill="1" applyBorder="1" applyAlignment="1">
      <alignment vertical="top"/>
    </xf>
    <xf numFmtId="165" fontId="14" fillId="0" borderId="62" xfId="2" applyNumberFormat="1" applyFont="1" applyFill="1" applyBorder="1" applyAlignment="1">
      <alignment vertical="top"/>
    </xf>
    <xf numFmtId="165" fontId="20" fillId="0" borderId="53" xfId="2" applyNumberFormat="1" applyFont="1" applyFill="1" applyBorder="1" applyAlignment="1">
      <alignment horizontal="right" vertical="top"/>
    </xf>
    <xf numFmtId="164" fontId="18" fillId="0" borderId="18" xfId="2" applyNumberFormat="1" applyFont="1" applyFill="1" applyBorder="1" applyAlignment="1">
      <alignment horizontal="right" vertical="top"/>
    </xf>
    <xf numFmtId="165" fontId="23" fillId="0" borderId="62" xfId="2" applyNumberFormat="1" applyFont="1" applyFill="1" applyBorder="1" applyAlignment="1">
      <alignment vertical="top"/>
    </xf>
    <xf numFmtId="0" fontId="20" fillId="29" borderId="62" xfId="0" applyFont="1" applyFill="1" applyBorder="1" applyAlignment="1">
      <alignment horizontal="right" vertical="top" wrapText="1"/>
    </xf>
    <xf numFmtId="165" fontId="20" fillId="29" borderId="62" xfId="2" applyNumberFormat="1" applyFont="1" applyFill="1" applyBorder="1" applyAlignment="1">
      <alignment vertical="top"/>
    </xf>
    <xf numFmtId="165" fontId="14" fillId="29" borderId="62" xfId="2" applyNumberFormat="1" applyFont="1" applyFill="1" applyBorder="1" applyAlignment="1">
      <alignment vertical="top"/>
    </xf>
    <xf numFmtId="165" fontId="23" fillId="29" borderId="62" xfId="2" applyNumberFormat="1" applyFont="1" applyFill="1" applyBorder="1" applyAlignment="1">
      <alignment vertical="top"/>
    </xf>
    <xf numFmtId="165" fontId="20" fillId="29" borderId="53" xfId="2" applyNumberFormat="1" applyFont="1" applyFill="1" applyBorder="1" applyAlignment="1">
      <alignment horizontal="right" vertical="top"/>
    </xf>
    <xf numFmtId="164" fontId="18" fillId="29" borderId="18" xfId="2" applyNumberFormat="1" applyFont="1" applyFill="1" applyBorder="1" applyAlignment="1">
      <alignment horizontal="right" vertical="top"/>
    </xf>
    <xf numFmtId="0" fontId="18" fillId="27" borderId="63" xfId="0" applyFont="1" applyFill="1" applyBorder="1" applyAlignment="1">
      <alignment horizontal="right" vertical="top" wrapText="1"/>
    </xf>
    <xf numFmtId="164" fontId="18" fillId="27" borderId="25" xfId="3" applyNumberFormat="1" applyFont="1" applyFill="1" applyBorder="1" applyAlignment="1">
      <alignment horizontal="right" vertical="top"/>
    </xf>
    <xf numFmtId="165" fontId="18" fillId="27" borderId="25" xfId="2" applyNumberFormat="1" applyFont="1" applyFill="1" applyBorder="1" applyAlignment="1">
      <alignment horizontal="right" vertical="top"/>
    </xf>
    <xf numFmtId="0" fontId="0" fillId="0" borderId="12" xfId="0" applyBorder="1" applyAlignment="1">
      <alignment vertical="top" wrapText="1"/>
    </xf>
    <xf numFmtId="3" fontId="25" fillId="0" borderId="12" xfId="0" applyNumberFormat="1" applyFont="1" applyBorder="1" applyAlignment="1">
      <alignment vertical="top"/>
    </xf>
    <xf numFmtId="0" fontId="18" fillId="27" borderId="12" xfId="0" applyFont="1" applyFill="1" applyBorder="1" applyAlignment="1">
      <alignment horizontal="right" vertical="top" wrapText="1"/>
    </xf>
    <xf numFmtId="164" fontId="18" fillId="26" borderId="12" xfId="3" applyNumberFormat="1" applyFont="1" applyFill="1" applyBorder="1" applyAlignment="1">
      <alignment horizontal="right" vertical="top"/>
    </xf>
    <xf numFmtId="164" fontId="18" fillId="27" borderId="12" xfId="3" applyNumberFormat="1" applyFont="1" applyFill="1" applyBorder="1" applyAlignment="1">
      <alignment horizontal="right" vertical="top"/>
    </xf>
    <xf numFmtId="0" fontId="26" fillId="0" borderId="0" xfId="0" applyFont="1" applyAlignment="1">
      <alignment vertical="top" wrapText="1"/>
    </xf>
    <xf numFmtId="0" fontId="20" fillId="0" borderId="0" xfId="0" applyFont="1" applyAlignment="1">
      <alignment horizontal="right" vertical="top" wrapText="1"/>
    </xf>
    <xf numFmtId="164" fontId="0" fillId="0" borderId="0" xfId="0" applyNumberFormat="1" applyAlignment="1">
      <alignment vertical="top"/>
    </xf>
    <xf numFmtId="0" fontId="11" fillId="0" borderId="0" xfId="0" applyFont="1" applyAlignment="1">
      <alignment horizontal="right" vertical="top"/>
    </xf>
    <xf numFmtId="0" fontId="13" fillId="27" borderId="59" xfId="0" applyFont="1" applyFill="1" applyBorder="1" applyAlignment="1">
      <alignment horizontal="center" vertical="top"/>
    </xf>
    <xf numFmtId="0" fontId="13" fillId="27" borderId="60" xfId="0" applyFont="1" applyFill="1" applyBorder="1" applyAlignment="1">
      <alignment horizontal="center" vertical="top"/>
    </xf>
    <xf numFmtId="0" fontId="13" fillId="27" borderId="61" xfId="0" applyFont="1" applyFill="1" applyBorder="1" applyAlignment="1">
      <alignment horizontal="center" vertical="top"/>
    </xf>
    <xf numFmtId="0" fontId="17" fillId="0" borderId="0" xfId="0" applyFont="1"/>
    <xf numFmtId="0" fontId="15" fillId="0" borderId="0" xfId="0" applyFont="1" applyAlignment="1">
      <alignment vertical="center"/>
    </xf>
    <xf numFmtId="164" fontId="0" fillId="0" borderId="0" xfId="3" applyNumberFormat="1" applyFont="1" applyAlignment="1">
      <alignment horizontal="right"/>
    </xf>
    <xf numFmtId="49" fontId="12" fillId="27" borderId="2" xfId="3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5" xfId="0" applyBorder="1"/>
    <xf numFmtId="0" fontId="0" fillId="0" borderId="6" xfId="0" applyBorder="1"/>
    <xf numFmtId="0" fontId="0" fillId="0" borderId="12" xfId="0" applyBorder="1"/>
    <xf numFmtId="0" fontId="0" fillId="0" borderId="8" xfId="0" applyBorder="1"/>
    <xf numFmtId="164" fontId="0" fillId="0" borderId="66" xfId="0" applyNumberFormat="1" applyBorder="1"/>
    <xf numFmtId="164" fontId="0" fillId="0" borderId="16" xfId="0" applyNumberFormat="1" applyBorder="1"/>
    <xf numFmtId="164" fontId="0" fillId="0" borderId="65" xfId="0" applyNumberFormat="1" applyBorder="1"/>
    <xf numFmtId="0" fontId="0" fillId="0" borderId="67" xfId="0" applyBorder="1"/>
    <xf numFmtId="0" fontId="0" fillId="0" borderId="16" xfId="0" applyBorder="1"/>
    <xf numFmtId="164" fontId="0" fillId="28" borderId="10" xfId="0" applyNumberFormat="1" applyFill="1" applyBorder="1"/>
    <xf numFmtId="164" fontId="0" fillId="28" borderId="8" xfId="0" applyNumberFormat="1" applyFill="1" applyBorder="1"/>
    <xf numFmtId="165" fontId="0" fillId="0" borderId="65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 vertical="center"/>
    </xf>
    <xf numFmtId="0" fontId="12" fillId="27" borderId="69" xfId="0" applyFont="1" applyFill="1" applyBorder="1" applyAlignment="1">
      <alignment horizontal="center" vertical="center"/>
    </xf>
    <xf numFmtId="49" fontId="12" fillId="27" borderId="69" xfId="3" applyNumberFormat="1" applyFont="1" applyFill="1" applyBorder="1" applyAlignment="1">
      <alignment horizontal="center" vertical="center" wrapText="1"/>
    </xf>
    <xf numFmtId="49" fontId="12" fillId="27" borderId="70" xfId="3" applyNumberFormat="1" applyFont="1" applyFill="1" applyBorder="1" applyAlignment="1">
      <alignment horizontal="center" vertical="center" wrapText="1"/>
    </xf>
    <xf numFmtId="164" fontId="12" fillId="27" borderId="70" xfId="3" applyNumberFormat="1" applyFont="1" applyFill="1" applyBorder="1" applyAlignment="1">
      <alignment horizontal="center" vertical="center" wrapText="1"/>
    </xf>
    <xf numFmtId="165" fontId="0" fillId="0" borderId="71" xfId="1" applyNumberFormat="1" applyFont="1" applyBorder="1" applyAlignment="1">
      <alignment horizontal="center" vertical="center"/>
    </xf>
    <xf numFmtId="165" fontId="0" fillId="0" borderId="51" xfId="1" applyNumberFormat="1" applyFont="1" applyBorder="1" applyAlignment="1">
      <alignment horizontal="center" vertical="center"/>
    </xf>
    <xf numFmtId="165" fontId="0" fillId="0" borderId="5" xfId="1" applyNumberFormat="1" applyFont="1" applyBorder="1" applyAlignment="1">
      <alignment horizontal="center"/>
    </xf>
    <xf numFmtId="165" fontId="0" fillId="0" borderId="51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3" applyNumberFormat="1" applyFont="1"/>
    <xf numFmtId="0" fontId="15" fillId="0" borderId="0" xfId="0" applyFont="1" applyAlignment="1">
      <alignment horizontal="right"/>
    </xf>
    <xf numFmtId="164" fontId="0" fillId="0" borderId="0" xfId="3" applyNumberFormat="1" applyFont="1" applyBorder="1"/>
    <xf numFmtId="0" fontId="12" fillId="27" borderId="7" xfId="0" applyFont="1" applyFill="1" applyBorder="1" applyAlignment="1">
      <alignment horizontal="center" vertical="center" wrapText="1"/>
    </xf>
    <xf numFmtId="164" fontId="12" fillId="27" borderId="12" xfId="3" applyNumberFormat="1" applyFont="1" applyFill="1" applyBorder="1" applyAlignment="1">
      <alignment horizontal="center" vertical="center" wrapText="1"/>
    </xf>
    <xf numFmtId="49" fontId="12" fillId="27" borderId="1" xfId="3" applyNumberFormat="1" applyFont="1" applyFill="1" applyBorder="1" applyAlignment="1">
      <alignment horizontal="center" vertical="center" wrapText="1"/>
    </xf>
    <xf numFmtId="164" fontId="0" fillId="0" borderId="43" xfId="0" applyNumberFormat="1" applyBorder="1" applyAlignment="1">
      <alignment horizontal="center" vertical="center"/>
    </xf>
    <xf numFmtId="164" fontId="0" fillId="0" borderId="66" xfId="0" applyNumberFormat="1" applyBorder="1" applyAlignment="1">
      <alignment horizontal="center" vertical="center"/>
    </xf>
    <xf numFmtId="164" fontId="0" fillId="0" borderId="65" xfId="0" applyNumberFormat="1" applyBorder="1" applyAlignment="1">
      <alignment horizontal="center" vertical="center"/>
    </xf>
    <xf numFmtId="0" fontId="0" fillId="0" borderId="10" xfId="0" applyBorder="1"/>
    <xf numFmtId="0" fontId="17" fillId="0" borderId="0" xfId="0" applyFont="1" applyAlignment="1">
      <alignment wrapText="1"/>
    </xf>
    <xf numFmtId="164" fontId="0" fillId="0" borderId="0" xfId="3" applyNumberFormat="1" applyFont="1" applyAlignment="1">
      <alignment horizontal="center" wrapText="1"/>
    </xf>
    <xf numFmtId="0" fontId="0" fillId="0" borderId="0" xfId="0" applyAlignment="1">
      <alignment wrapText="1"/>
    </xf>
    <xf numFmtId="0" fontId="12" fillId="27" borderId="30" xfId="0" applyFont="1" applyFill="1" applyBorder="1" applyAlignment="1">
      <alignment horizontal="center" vertical="center" wrapText="1"/>
    </xf>
    <xf numFmtId="49" fontId="12" fillId="27" borderId="8" xfId="3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26" borderId="54" xfId="0" applyFill="1" applyBorder="1"/>
    <xf numFmtId="0" fontId="0" fillId="26" borderId="8" xfId="0" applyFill="1" applyBorder="1"/>
    <xf numFmtId="164" fontId="0" fillId="26" borderId="64" xfId="0" applyNumberFormat="1" applyFill="1" applyBorder="1"/>
    <xf numFmtId="164" fontId="0" fillId="26" borderId="8" xfId="0" applyNumberFormat="1" applyFill="1" applyBorder="1"/>
    <xf numFmtId="0" fontId="0" fillId="26" borderId="7" xfId="0" applyFill="1" applyBorder="1"/>
    <xf numFmtId="164" fontId="0" fillId="26" borderId="1" xfId="0" applyNumberFormat="1" applyFill="1" applyBorder="1"/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8" xfId="0" applyBorder="1" applyAlignment="1">
      <alignment wrapText="1"/>
    </xf>
    <xf numFmtId="0" fontId="12" fillId="31" borderId="7" xfId="0" applyFont="1" applyFill="1" applyBorder="1" applyAlignment="1">
      <alignment horizontal="center" vertical="center"/>
    </xf>
    <xf numFmtId="0" fontId="12" fillId="31" borderId="7" xfId="0" applyFont="1" applyFill="1" applyBorder="1" applyAlignment="1">
      <alignment horizontal="center" vertical="center" wrapText="1"/>
    </xf>
    <xf numFmtId="0" fontId="12" fillId="31" borderId="12" xfId="0" applyFont="1" applyFill="1" applyBorder="1" applyAlignment="1">
      <alignment horizontal="center" vertical="center" wrapText="1"/>
    </xf>
    <xf numFmtId="0" fontId="12" fillId="31" borderId="8" xfId="0" applyFont="1" applyFill="1" applyBorder="1" applyAlignment="1">
      <alignment horizontal="center" vertical="center" wrapText="1"/>
    </xf>
    <xf numFmtId="0" fontId="12" fillId="31" borderId="54" xfId="0" applyFont="1" applyFill="1" applyBorder="1" applyAlignment="1">
      <alignment horizontal="center" vertical="center" wrapText="1"/>
    </xf>
    <xf numFmtId="0" fontId="0" fillId="0" borderId="57" xfId="0" applyBorder="1"/>
    <xf numFmtId="164" fontId="0" fillId="0" borderId="36" xfId="0" applyNumberFormat="1" applyBorder="1"/>
    <xf numFmtId="164" fontId="0" fillId="0" borderId="37" xfId="0" applyNumberFormat="1" applyBorder="1"/>
    <xf numFmtId="164" fontId="0" fillId="0" borderId="45" xfId="0" applyNumberFormat="1" applyBorder="1"/>
    <xf numFmtId="0" fontId="27" fillId="0" borderId="57" xfId="0" applyFont="1" applyBorder="1"/>
    <xf numFmtId="164" fontId="28" fillId="0" borderId="37" xfId="0" applyNumberFormat="1" applyFont="1" applyBorder="1"/>
    <xf numFmtId="164" fontId="27" fillId="0" borderId="37" xfId="0" applyNumberFormat="1" applyFont="1" applyBorder="1"/>
    <xf numFmtId="164" fontId="28" fillId="0" borderId="36" xfId="0" applyNumberFormat="1" applyFont="1" applyBorder="1"/>
    <xf numFmtId="0" fontId="0" fillId="0" borderId="72" xfId="0" applyBorder="1"/>
    <xf numFmtId="0" fontId="0" fillId="0" borderId="0" xfId="0" applyAlignment="1">
      <alignment horizontal="center" wrapText="1"/>
    </xf>
    <xf numFmtId="0" fontId="12" fillId="31" borderId="30" xfId="0" applyFont="1" applyFill="1" applyBorder="1" applyAlignment="1">
      <alignment horizontal="center" vertical="center" wrapText="1"/>
    </xf>
    <xf numFmtId="0" fontId="12" fillId="32" borderId="8" xfId="0" applyFont="1" applyFill="1" applyBorder="1" applyAlignment="1">
      <alignment horizontal="center" vertical="center" wrapText="1"/>
    </xf>
    <xf numFmtId="1" fontId="0" fillId="0" borderId="8" xfId="0" applyNumberFormat="1" applyBorder="1"/>
    <xf numFmtId="1" fontId="0" fillId="0" borderId="13" xfId="0" applyNumberFormat="1" applyBorder="1"/>
    <xf numFmtId="1" fontId="0" fillId="0" borderId="17" xfId="0" applyNumberFormat="1" applyBorder="1"/>
    <xf numFmtId="164" fontId="0" fillId="30" borderId="36" xfId="0" applyNumberFormat="1" applyFill="1" applyBorder="1"/>
    <xf numFmtId="164" fontId="0" fillId="30" borderId="72" xfId="0" applyNumberFormat="1" applyFill="1" applyBorder="1"/>
    <xf numFmtId="164" fontId="0" fillId="30" borderId="38" xfId="0" applyNumberFormat="1" applyFill="1" applyBorder="1"/>
    <xf numFmtId="1" fontId="0" fillId="0" borderId="25" xfId="0" applyNumberFormat="1" applyBorder="1"/>
    <xf numFmtId="1" fontId="0" fillId="0" borderId="12" xfId="0" applyNumberFormat="1" applyBorder="1"/>
    <xf numFmtId="164" fontId="0" fillId="28" borderId="12" xfId="0" applyNumberFormat="1" applyFill="1" applyBorder="1"/>
    <xf numFmtId="1" fontId="0" fillId="0" borderId="6" xfId="0" applyNumberFormat="1" applyBorder="1"/>
    <xf numFmtId="1" fontId="0" fillId="0" borderId="10" xfId="0" applyNumberFormat="1" applyBorder="1"/>
    <xf numFmtId="164" fontId="0" fillId="30" borderId="12" xfId="0" applyNumberFormat="1" applyFill="1" applyBorder="1"/>
    <xf numFmtId="164" fontId="0" fillId="30" borderId="8" xfId="0" applyNumberFormat="1" applyFill="1" applyBorder="1"/>
    <xf numFmtId="164" fontId="0" fillId="28" borderId="25" xfId="0" applyNumberFormat="1" applyFill="1" applyBorder="1"/>
    <xf numFmtId="165" fontId="9" fillId="27" borderId="37" xfId="1" applyNumberFormat="1" applyFont="1" applyFill="1" applyBorder="1" applyAlignment="1">
      <alignment horizontal="center"/>
    </xf>
    <xf numFmtId="165" fontId="9" fillId="27" borderId="72" xfId="1" applyNumberFormat="1" applyFont="1" applyFill="1" applyBorder="1" applyAlignment="1">
      <alignment horizontal="center" vertical="center"/>
    </xf>
    <xf numFmtId="165" fontId="9" fillId="27" borderId="37" xfId="1" applyNumberFormat="1" applyFont="1" applyFill="1" applyBorder="1" applyAlignment="1">
      <alignment horizontal="center" vertical="center"/>
    </xf>
    <xf numFmtId="0" fontId="9" fillId="26" borderId="0" xfId="0" applyFont="1" applyFill="1"/>
    <xf numFmtId="164" fontId="9" fillId="26" borderId="72" xfId="0" applyNumberFormat="1" applyFont="1" applyFill="1" applyBorder="1" applyAlignment="1">
      <alignment horizontal="center" vertical="center"/>
    </xf>
    <xf numFmtId="0" fontId="9" fillId="27" borderId="7" xfId="0" applyFont="1" applyFill="1" applyBorder="1"/>
    <xf numFmtId="0" fontId="9" fillId="27" borderId="54" xfId="0" applyFont="1" applyFill="1" applyBorder="1"/>
    <xf numFmtId="164" fontId="9" fillId="27" borderId="29" xfId="0" applyNumberFormat="1" applyFont="1" applyFill="1" applyBorder="1" applyAlignment="1">
      <alignment horizontal="center" vertical="center"/>
    </xf>
    <xf numFmtId="164" fontId="9" fillId="27" borderId="73" xfId="0" applyNumberFormat="1" applyFont="1" applyFill="1" applyBorder="1" applyAlignment="1">
      <alignment horizontal="center" vertical="center"/>
    </xf>
    <xf numFmtId="0" fontId="0" fillId="0" borderId="68" xfId="0" applyBorder="1"/>
    <xf numFmtId="0" fontId="0" fillId="0" borderId="54" xfId="0" applyBorder="1"/>
    <xf numFmtId="164" fontId="9" fillId="26" borderId="36" xfId="0" applyNumberFormat="1" applyFont="1" applyFill="1" applyBorder="1" applyAlignment="1">
      <alignment horizontal="center" vertical="center"/>
    </xf>
    <xf numFmtId="164" fontId="9" fillId="26" borderId="38" xfId="0" applyNumberFormat="1" applyFont="1" applyFill="1" applyBorder="1" applyAlignment="1">
      <alignment horizontal="center" vertical="center"/>
    </xf>
    <xf numFmtId="164" fontId="9" fillId="26" borderId="74" xfId="0" applyNumberFormat="1" applyFont="1" applyFill="1" applyBorder="1" applyAlignment="1">
      <alignment horizontal="center" vertical="center"/>
    </xf>
    <xf numFmtId="164" fontId="9" fillId="26" borderId="70" xfId="0" applyNumberFormat="1" applyFont="1" applyFill="1" applyBorder="1" applyAlignment="1">
      <alignment horizontal="center" vertical="center"/>
    </xf>
    <xf numFmtId="164" fontId="9" fillId="26" borderId="28" xfId="0" applyNumberFormat="1" applyFont="1" applyFill="1" applyBorder="1" applyAlignment="1">
      <alignment horizontal="center" vertical="center"/>
    </xf>
    <xf numFmtId="49" fontId="12" fillId="27" borderId="12" xfId="3" applyNumberFormat="1" applyFont="1" applyFill="1" applyBorder="1" applyAlignment="1">
      <alignment horizontal="center" vertical="center" wrapText="1"/>
    </xf>
    <xf numFmtId="0" fontId="9" fillId="26" borderId="54" xfId="0" applyFont="1" applyFill="1" applyBorder="1"/>
    <xf numFmtId="0" fontId="9" fillId="26" borderId="8" xfId="0" applyFont="1" applyFill="1" applyBorder="1"/>
    <xf numFmtId="164" fontId="9" fillId="26" borderId="2" xfId="0" applyNumberFormat="1" applyFont="1" applyFill="1" applyBorder="1"/>
    <xf numFmtId="164" fontId="9" fillId="26" borderId="64" xfId="0" applyNumberFormat="1" applyFont="1" applyFill="1" applyBorder="1"/>
    <xf numFmtId="164" fontId="9" fillId="26" borderId="8" xfId="0" applyNumberFormat="1" applyFont="1" applyFill="1" applyBorder="1"/>
    <xf numFmtId="0" fontId="9" fillId="26" borderId="7" xfId="0" applyFont="1" applyFill="1" applyBorder="1"/>
    <xf numFmtId="164" fontId="9" fillId="26" borderId="1" xfId="0" applyNumberFormat="1" applyFont="1" applyFill="1" applyBorder="1"/>
    <xf numFmtId="0" fontId="9" fillId="27" borderId="8" xfId="0" applyFont="1" applyFill="1" applyBorder="1"/>
    <xf numFmtId="164" fontId="9" fillId="27" borderId="1" xfId="0" applyNumberFormat="1" applyFont="1" applyFill="1" applyBorder="1"/>
    <xf numFmtId="164" fontId="9" fillId="27" borderId="64" xfId="0" applyNumberFormat="1" applyFont="1" applyFill="1" applyBorder="1"/>
    <xf numFmtId="164" fontId="9" fillId="27" borderId="8" xfId="0" applyNumberFormat="1" applyFont="1" applyFill="1" applyBorder="1"/>
    <xf numFmtId="0" fontId="9" fillId="27" borderId="0" xfId="0" applyFont="1" applyFill="1"/>
    <xf numFmtId="164" fontId="9" fillId="27" borderId="43" xfId="0" applyNumberFormat="1" applyFont="1" applyFill="1" applyBorder="1"/>
    <xf numFmtId="164" fontId="9" fillId="27" borderId="66" xfId="0" applyNumberFormat="1" applyFont="1" applyFill="1" applyBorder="1"/>
    <xf numFmtId="164" fontId="9" fillId="27" borderId="16" xfId="0" applyNumberFormat="1" applyFont="1" applyFill="1" applyBorder="1"/>
    <xf numFmtId="0" fontId="9" fillId="27" borderId="68" xfId="0" applyFont="1" applyFill="1" applyBorder="1" applyAlignment="1">
      <alignment wrapText="1"/>
    </xf>
    <xf numFmtId="0" fontId="9" fillId="27" borderId="10" xfId="0" applyFont="1" applyFill="1" applyBorder="1" applyAlignment="1">
      <alignment wrapText="1"/>
    </xf>
    <xf numFmtId="164" fontId="0" fillId="0" borderId="22" xfId="0" applyNumberFormat="1" applyBorder="1"/>
    <xf numFmtId="164" fontId="27" fillId="0" borderId="20" xfId="0" applyNumberFormat="1" applyFont="1" applyBorder="1"/>
    <xf numFmtId="164" fontId="28" fillId="0" borderId="21" xfId="0" applyNumberFormat="1" applyFont="1" applyBorder="1"/>
    <xf numFmtId="0" fontId="0" fillId="0" borderId="31" xfId="0" applyBorder="1"/>
    <xf numFmtId="0" fontId="0" fillId="0" borderId="56" xfId="0" applyBorder="1"/>
    <xf numFmtId="0" fontId="9" fillId="26" borderId="53" xfId="0" applyFont="1" applyFill="1" applyBorder="1"/>
    <xf numFmtId="0" fontId="9" fillId="26" borderId="50" xfId="0" applyFont="1" applyFill="1" applyBorder="1"/>
    <xf numFmtId="0" fontId="9" fillId="26" borderId="38" xfId="0" applyFont="1" applyFill="1" applyBorder="1"/>
    <xf numFmtId="164" fontId="9" fillId="26" borderId="40" xfId="0" applyNumberFormat="1" applyFont="1" applyFill="1" applyBorder="1"/>
    <xf numFmtId="164" fontId="9" fillId="26" borderId="41" xfId="0" applyNumberFormat="1" applyFont="1" applyFill="1" applyBorder="1"/>
    <xf numFmtId="164" fontId="9" fillId="26" borderId="42" xfId="0" applyNumberFormat="1" applyFont="1" applyFill="1" applyBorder="1"/>
    <xf numFmtId="164" fontId="9" fillId="27" borderId="2" xfId="0" applyNumberFormat="1" applyFont="1" applyFill="1" applyBorder="1"/>
    <xf numFmtId="164" fontId="9" fillId="27" borderId="3" xfId="0" applyNumberFormat="1" applyFont="1" applyFill="1" applyBorder="1"/>
    <xf numFmtId="0" fontId="9" fillId="26" borderId="49" xfId="0" applyFont="1" applyFill="1" applyBorder="1"/>
    <xf numFmtId="0" fontId="9" fillId="26" borderId="72" xfId="0" applyFont="1" applyFill="1" applyBorder="1"/>
    <xf numFmtId="164" fontId="9" fillId="26" borderId="37" xfId="0" applyNumberFormat="1" applyFont="1" applyFill="1" applyBorder="1"/>
    <xf numFmtId="0" fontId="9" fillId="26" borderId="75" xfId="0" applyFont="1" applyFill="1" applyBorder="1"/>
    <xf numFmtId="0" fontId="9" fillId="26" borderId="52" xfId="0" applyFont="1" applyFill="1" applyBorder="1"/>
    <xf numFmtId="0" fontId="9" fillId="0" borderId="17" xfId="0" applyFont="1" applyBorder="1"/>
    <xf numFmtId="0" fontId="9" fillId="26" borderId="71" xfId="0" applyFont="1" applyFill="1" applyBorder="1"/>
    <xf numFmtId="164" fontId="9" fillId="26" borderId="72" xfId="0" applyNumberFormat="1" applyFont="1" applyFill="1" applyBorder="1"/>
    <xf numFmtId="164" fontId="9" fillId="0" borderId="14" xfId="0" applyNumberFormat="1" applyFont="1" applyBorder="1"/>
    <xf numFmtId="164" fontId="9" fillId="0" borderId="67" xfId="0" applyNumberFormat="1" applyFont="1" applyBorder="1"/>
    <xf numFmtId="164" fontId="9" fillId="0" borderId="16" xfId="0" applyNumberFormat="1" applyFont="1" applyBorder="1"/>
    <xf numFmtId="164" fontId="9" fillId="0" borderId="0" xfId="0" applyNumberFormat="1" applyFont="1"/>
    <xf numFmtId="164" fontId="9" fillId="0" borderId="4" xfId="0" applyNumberFormat="1" applyFont="1" applyBorder="1"/>
    <xf numFmtId="164" fontId="9" fillId="0" borderId="6" xfId="0" applyNumberFormat="1" applyFont="1" applyBorder="1"/>
    <xf numFmtId="164" fontId="9" fillId="30" borderId="36" xfId="0" applyNumberFormat="1" applyFont="1" applyFill="1" applyBorder="1"/>
    <xf numFmtId="164" fontId="9" fillId="30" borderId="72" xfId="0" applyNumberFormat="1" applyFont="1" applyFill="1" applyBorder="1"/>
    <xf numFmtId="164" fontId="9" fillId="30" borderId="38" xfId="0" applyNumberFormat="1" applyFont="1" applyFill="1" applyBorder="1"/>
    <xf numFmtId="0" fontId="9" fillId="0" borderId="25" xfId="0" applyFont="1" applyBorder="1"/>
    <xf numFmtId="0" fontId="9" fillId="0" borderId="17" xfId="0" applyFont="1" applyBorder="1" applyAlignment="1">
      <alignment wrapText="1"/>
    </xf>
    <xf numFmtId="0" fontId="9" fillId="0" borderId="25" xfId="0" applyFont="1" applyBorder="1" applyAlignment="1">
      <alignment wrapText="1"/>
    </xf>
    <xf numFmtId="164" fontId="9" fillId="28" borderId="12" xfId="0" applyNumberFormat="1" applyFont="1" applyFill="1" applyBorder="1"/>
    <xf numFmtId="164" fontId="9" fillId="28" borderId="8" xfId="0" applyNumberFormat="1" applyFont="1" applyFill="1" applyBorder="1"/>
    <xf numFmtId="0" fontId="9" fillId="27" borderId="9" xfId="0" applyFont="1" applyFill="1" applyBorder="1"/>
    <xf numFmtId="0" fontId="9" fillId="27" borderId="68" xfId="0" applyFont="1" applyFill="1" applyBorder="1"/>
    <xf numFmtId="0" fontId="9" fillId="27" borderId="10" xfId="0" applyFont="1" applyFill="1" applyBorder="1"/>
    <xf numFmtId="164" fontId="9" fillId="27" borderId="73" xfId="0" applyNumberFormat="1" applyFont="1" applyFill="1" applyBorder="1"/>
    <xf numFmtId="164" fontId="9" fillId="26" borderId="38" xfId="0" applyNumberFormat="1" applyFont="1" applyFill="1" applyBorder="1"/>
    <xf numFmtId="164" fontId="9" fillId="27" borderId="10" xfId="0" applyNumberFormat="1" applyFont="1" applyFill="1" applyBorder="1"/>
    <xf numFmtId="164" fontId="9" fillId="26" borderId="36" xfId="0" applyNumberFormat="1" applyFont="1" applyFill="1" applyBorder="1"/>
    <xf numFmtId="164" fontId="9" fillId="27" borderId="29" xfId="0" applyNumberFormat="1" applyFont="1" applyFill="1" applyBorder="1"/>
    <xf numFmtId="0" fontId="7" fillId="0" borderId="21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51" xfId="0" applyFont="1" applyBorder="1" applyAlignment="1">
      <alignment horizontal="right" vertical="top" wrapText="1"/>
    </xf>
    <xf numFmtId="0" fontId="7" fillId="0" borderId="20" xfId="0" applyFont="1" applyBorder="1" applyAlignment="1">
      <alignment horizontal="right" vertical="top" wrapText="1"/>
    </xf>
    <xf numFmtId="0" fontId="7" fillId="0" borderId="23" xfId="0" applyFont="1" applyBorder="1" applyAlignment="1">
      <alignment horizontal="right" vertical="top" wrapText="1"/>
    </xf>
    <xf numFmtId="0" fontId="7" fillId="0" borderId="55" xfId="0" applyFont="1" applyBorder="1" applyAlignment="1">
      <alignment horizontal="right" vertical="top" wrapText="1"/>
    </xf>
    <xf numFmtId="0" fontId="15" fillId="0" borderId="0" xfId="0" applyFont="1" applyAlignment="1">
      <alignment horizontal="center" vertical="top"/>
    </xf>
    <xf numFmtId="0" fontId="17" fillId="27" borderId="7" xfId="0" applyFont="1" applyFill="1" applyBorder="1" applyAlignment="1">
      <alignment horizontal="center" vertical="top" wrapText="1"/>
    </xf>
    <xf numFmtId="0" fontId="17" fillId="27" borderId="54" xfId="0" applyFont="1" applyFill="1" applyBorder="1" applyAlignment="1">
      <alignment horizontal="center" vertical="top" wrapText="1"/>
    </xf>
    <xf numFmtId="0" fontId="17" fillId="27" borderId="8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</cellXfs>
  <cellStyles count="4">
    <cellStyle name="Comma" xfId="1" builtinId="3"/>
    <cellStyle name="Comma 2" xfId="3" xr:uid="{D5E4313B-01BF-47F4-B981-98E41B362252}"/>
    <cellStyle name="Comma 21 2" xfId="2" xr:uid="{233F1A74-0064-4BA6-BD41-9FA666BFE719}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E4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plsrv\docs\gizbarut\&#1502;&#1489;&#1504;&#1492;%20&#1514;&#1497;&#1493;&#1511;%20&#1495;&#1491;&#1513;%20&#1499;&#1505;&#1508;&#1497;&#1501;\&#1514;&#1511;&#1510;&#1497;&#1489;\&#1514;&#1511;&#1510;&#1497;&#1489;%20&#1508;&#1497;&#1514;&#1493;&#1495;\&#1514;&#1493;&#1499;&#1504;&#1497;&#1514;%20&#1508;&#1497;&#1514;&#1493;&#1495;%20&#1512;&#1489;%20&#1513;&#1504;&#1514;&#1497;&#1514;\&#1514;&#1489;&#1512;&#1497;&#1501;%20&#1493;&#1514;&#1499;&#1504;&#1497;&#1514;%20&#1508;&#1497;&#1514;&#1493;&#1495;%202026-2027\735016.xlsx" TargetMode="External"/><Relationship Id="rId1" Type="http://schemas.openxmlformats.org/officeDocument/2006/relationships/externalLinkPath" Target="/gizbarut/&#1502;&#1489;&#1504;&#1492;%20&#1514;&#1497;&#1493;&#1511;%20&#1495;&#1491;&#1513;%20&#1499;&#1505;&#1508;&#1497;&#1501;/&#1514;&#1511;&#1510;&#1497;&#1489;/&#1514;&#1511;&#1510;&#1497;&#1489;%20&#1508;&#1497;&#1514;&#1493;&#1495;/&#1514;&#1493;&#1499;&#1504;&#1497;&#1514;%20&#1508;&#1497;&#1514;&#1493;&#1495;%20&#1512;&#1489;%20&#1513;&#1504;&#1514;&#1497;&#1514;/&#1514;&#1489;&#1512;&#1497;&#1501;%20&#1493;&#1514;&#1499;&#1504;&#1497;&#1514;%20&#1508;&#1497;&#1514;&#1493;&#1495;%202026-2027/735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IVOT הקצאות 2025"/>
      <sheetName val="גרף 2"/>
      <sheetName val="גרף 1"/>
      <sheetName val="טבלה 6"/>
      <sheetName val="טבלה 5"/>
      <sheetName val="טבלה 4"/>
      <sheetName val="טבלה 3"/>
      <sheetName val="טבלה 2"/>
      <sheetName val="טבלה 1"/>
      <sheetName val="קרנות פיבוט"/>
      <sheetName val="התכנסות לתקציב"/>
      <sheetName val="פיבוט לפי אגף 2026"/>
      <sheetName val="פיבוט"/>
      <sheetName val="פיבוט לפי אגף"/>
      <sheetName val="נייר עבודה מסכם 2026-2027"/>
      <sheetName val="השלמות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סה"כ:</v>
          </cell>
          <cell r="E1">
            <v>105970</v>
          </cell>
          <cell r="F1">
            <v>249930</v>
          </cell>
          <cell r="G1">
            <v>276047.31099999999</v>
          </cell>
        </row>
        <row r="2">
          <cell r="B2" t="str">
            <v>כרטיס</v>
          </cell>
          <cell r="C2" t="str">
            <v>שם כרטיס</v>
          </cell>
          <cell r="D2" t="str">
            <v>אגף</v>
          </cell>
          <cell r="E2" t="str">
            <v>מסגרת תקציב 2026</v>
          </cell>
          <cell r="F2" t="str">
            <v>תקציב מקורי 2025</v>
          </cell>
          <cell r="G2" t="str">
            <v>תקציב מעודכן 2025</v>
          </cell>
        </row>
        <row r="3">
          <cell r="B3">
            <v>22004</v>
          </cell>
          <cell r="C3" t="str">
            <v>סימון כבישים</v>
          </cell>
          <cell r="D3" t="str">
            <v>אחזקה ותפעול</v>
          </cell>
          <cell r="E3">
            <v>1200</v>
          </cell>
          <cell r="F3">
            <v>1600</v>
          </cell>
          <cell r="G3">
            <v>1600</v>
          </cell>
        </row>
        <row r="4">
          <cell r="B4">
            <v>47020</v>
          </cell>
          <cell r="C4" t="str">
            <v>התקני בטיחות בדרכים</v>
          </cell>
          <cell r="D4" t="str">
            <v>אחזקה ותפעול</v>
          </cell>
          <cell r="E4">
            <v>300</v>
          </cell>
          <cell r="F4">
            <v>250</v>
          </cell>
          <cell r="G4">
            <v>250</v>
          </cell>
        </row>
        <row r="5">
          <cell r="B5">
            <v>45014</v>
          </cell>
          <cell r="C5" t="str">
            <v>מאור רחובות</v>
          </cell>
          <cell r="D5" t="str">
            <v>אחזקה ותפעול</v>
          </cell>
          <cell r="E5">
            <v>2800</v>
          </cell>
          <cell r="F5">
            <v>3000</v>
          </cell>
          <cell r="G5">
            <v>3000</v>
          </cell>
        </row>
        <row r="6">
          <cell r="B6">
            <v>47019</v>
          </cell>
          <cell r="C6" t="str">
            <v>שיפוץ כבישים ומדרכות</v>
          </cell>
          <cell r="D6" t="str">
            <v>אחזקה ותפעול</v>
          </cell>
          <cell r="E6">
            <v>900</v>
          </cell>
          <cell r="F6">
            <v>1880</v>
          </cell>
          <cell r="G6">
            <v>3020.1880000000001</v>
          </cell>
        </row>
        <row r="7">
          <cell r="B7">
            <v>47022</v>
          </cell>
          <cell r="C7" t="str">
            <v>קרצוף רבוד ושדרוג מדרכות</v>
          </cell>
          <cell r="D7" t="str">
            <v>אחזקה ותפעול</v>
          </cell>
          <cell r="E7">
            <v>2400</v>
          </cell>
          <cell r="F7">
            <v>1500</v>
          </cell>
          <cell r="G7">
            <v>1517</v>
          </cell>
        </row>
        <row r="8">
          <cell r="B8">
            <v>45013</v>
          </cell>
          <cell r="C8" t="str">
            <v>חשמל במוסדות עירייה</v>
          </cell>
          <cell r="D8" t="str">
            <v>אחזקה ותפעול</v>
          </cell>
          <cell r="E8">
            <v>500</v>
          </cell>
          <cell r="F8">
            <v>400</v>
          </cell>
          <cell r="G8">
            <v>367</v>
          </cell>
        </row>
        <row r="9">
          <cell r="B9">
            <v>45012</v>
          </cell>
          <cell r="C9" t="str">
            <v>מיזוג במוסדות עירייה</v>
          </cell>
          <cell r="D9" t="str">
            <v>אחזקה ותפעול</v>
          </cell>
          <cell r="E9">
            <v>250</v>
          </cell>
          <cell r="F9">
            <v>300</v>
          </cell>
          <cell r="G9">
            <v>900</v>
          </cell>
        </row>
        <row r="10">
          <cell r="B10">
            <v>14005</v>
          </cell>
          <cell r="C10" t="str">
            <v>מערך אינוונטר</v>
          </cell>
          <cell r="D10" t="str">
            <v>אחזקה ותפעול</v>
          </cell>
          <cell r="E10">
            <v>40</v>
          </cell>
          <cell r="F10">
            <v>40</v>
          </cell>
          <cell r="G10">
            <v>81</v>
          </cell>
        </row>
        <row r="11">
          <cell r="B11">
            <v>14008</v>
          </cell>
          <cell r="C11" t="str">
            <v>הצטיידות לתברואה ומלגזה</v>
          </cell>
          <cell r="D11" t="str">
            <v>אחזקה ותפעול</v>
          </cell>
          <cell r="E11">
            <v>100</v>
          </cell>
          <cell r="F11">
            <v>80</v>
          </cell>
          <cell r="G11">
            <v>80</v>
          </cell>
        </row>
        <row r="12">
          <cell r="B12">
            <v>71015</v>
          </cell>
          <cell r="C12" t="str">
            <v>הערכות לחירום</v>
          </cell>
          <cell r="D12" t="str">
            <v>ביטחון, בטיחות ושירותי חירום</v>
          </cell>
          <cell r="E12">
            <v>250</v>
          </cell>
          <cell r="F12">
            <v>500</v>
          </cell>
          <cell r="G12">
            <v>500</v>
          </cell>
        </row>
        <row r="13">
          <cell r="B13">
            <v>71012</v>
          </cell>
          <cell r="C13" t="str">
            <v>שמירה על בטחון הציבור</v>
          </cell>
          <cell r="D13" t="str">
            <v>ביטחון, בטיחות ושירותי חירום</v>
          </cell>
          <cell r="E13">
            <v>1000</v>
          </cell>
          <cell r="F13">
            <v>200</v>
          </cell>
          <cell r="G13">
            <v>1026.4000000000001</v>
          </cell>
        </row>
        <row r="14">
          <cell r="B14">
            <v>76002</v>
          </cell>
          <cell r="C14" t="str">
            <v>זהירות בדרכים</v>
          </cell>
          <cell r="D14" t="str">
            <v>ביטחון, בטיחות ושירותי חירום</v>
          </cell>
          <cell r="E14">
            <v>180</v>
          </cell>
          <cell r="F14">
            <v>150</v>
          </cell>
          <cell r="G14">
            <v>150</v>
          </cell>
        </row>
        <row r="15">
          <cell r="B15">
            <v>71009</v>
          </cell>
          <cell r="C15" t="str">
            <v>גילוי וכיבוי אש במוסדות חינוך</v>
          </cell>
          <cell r="D15" t="str">
            <v>ביטחון, בטיחות ושירותי חירום</v>
          </cell>
          <cell r="E15">
            <v>700</v>
          </cell>
          <cell r="F15">
            <v>800</v>
          </cell>
          <cell r="G15">
            <v>800</v>
          </cell>
        </row>
        <row r="16">
          <cell r="B16">
            <v>71010</v>
          </cell>
          <cell r="C16" t="str">
            <v>גילוי וכיבוי אש במוסדות עירייה</v>
          </cell>
          <cell r="D16" t="str">
            <v>ביטחון, בטיחות ושירותי חירום</v>
          </cell>
          <cell r="E16">
            <v>450</v>
          </cell>
          <cell r="F16">
            <v>450</v>
          </cell>
          <cell r="G16">
            <v>450</v>
          </cell>
        </row>
        <row r="17">
          <cell r="B17">
            <v>71013</v>
          </cell>
          <cell r="C17" t="str">
            <v>שדרוג מער' בטחון ובטיחות</v>
          </cell>
          <cell r="D17" t="str">
            <v>ביטחון, בטיחות ושירותי חירום</v>
          </cell>
          <cell r="E17">
            <v>100</v>
          </cell>
          <cell r="F17">
            <v>100</v>
          </cell>
          <cell r="G17">
            <v>100</v>
          </cell>
        </row>
        <row r="18">
          <cell r="B18">
            <v>64012</v>
          </cell>
          <cell r="C18" t="str">
            <v>שיפוץ חזיתות בדגש על ציר ראשי- ויצמן</v>
          </cell>
          <cell r="D18" t="str">
            <v>החברה הכלכלית</v>
          </cell>
          <cell r="E18">
            <v>4000</v>
          </cell>
          <cell r="F18">
            <v>4000</v>
          </cell>
          <cell r="G18">
            <v>4000</v>
          </cell>
        </row>
        <row r="19">
          <cell r="B19">
            <v>49005</v>
          </cell>
          <cell r="C19" t="str">
            <v>תכנון וביצוע שכונת תמ"ל 1088</v>
          </cell>
          <cell r="D19" t="str">
            <v>הנדסה</v>
          </cell>
          <cell r="E19">
            <v>400</v>
          </cell>
          <cell r="F19">
            <v>40000</v>
          </cell>
          <cell r="G19">
            <v>40000</v>
          </cell>
        </row>
        <row r="20">
          <cell r="B20">
            <v>49007</v>
          </cell>
          <cell r="C20" t="str">
            <v>חידוש מתחם תקומה</v>
          </cell>
          <cell r="D20" t="str">
            <v>הנדסה</v>
          </cell>
          <cell r="E20">
            <v>200</v>
          </cell>
          <cell r="F20">
            <v>35000</v>
          </cell>
          <cell r="G20">
            <v>35000</v>
          </cell>
        </row>
        <row r="21">
          <cell r="B21">
            <v>49007</v>
          </cell>
          <cell r="C21" t="str">
            <v>חידוש מתחם תקומה</v>
          </cell>
          <cell r="D21" t="str">
            <v>הנדסה</v>
          </cell>
        </row>
        <row r="22">
          <cell r="B22">
            <v>49008</v>
          </cell>
          <cell r="C22" t="str">
            <v xml:space="preserve">מבני ציבור תמ"ל </v>
          </cell>
          <cell r="D22" t="str">
            <v>הנדסה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49008</v>
          </cell>
          <cell r="C23" t="str">
            <v xml:space="preserve">מבני ציבור תמ"ל </v>
          </cell>
          <cell r="D23" t="str">
            <v>הנדסה</v>
          </cell>
        </row>
        <row r="24">
          <cell r="B24">
            <v>41011</v>
          </cell>
          <cell r="C24" t="str">
            <v>שדרוג רחוב ויצמן ומרכז העיר</v>
          </cell>
          <cell r="D24" t="str">
            <v>הנדסה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41009</v>
          </cell>
          <cell r="C25" t="str">
            <v>מהיר לעיר</v>
          </cell>
          <cell r="D25" t="str">
            <v>הנדסה</v>
          </cell>
          <cell r="E25">
            <v>0</v>
          </cell>
          <cell r="F25">
            <v>21000</v>
          </cell>
          <cell r="G25">
            <v>21000</v>
          </cell>
        </row>
        <row r="26">
          <cell r="B26">
            <v>23012</v>
          </cell>
          <cell r="C26" t="str">
            <v>פרויקטים תחבורתים במימון משרד תחבורה</v>
          </cell>
          <cell r="D26" t="str">
            <v>הנדסה</v>
          </cell>
          <cell r="E26">
            <v>2800</v>
          </cell>
          <cell r="F26">
            <v>6000</v>
          </cell>
          <cell r="G26">
            <v>7000</v>
          </cell>
        </row>
        <row r="27">
          <cell r="B27">
            <v>41008</v>
          </cell>
          <cell r="C27" t="str">
            <v>כבישים ושצ"פים</v>
          </cell>
          <cell r="D27" t="str">
            <v>הנדסה</v>
          </cell>
          <cell r="E27">
            <v>3000</v>
          </cell>
          <cell r="F27">
            <v>3500</v>
          </cell>
          <cell r="G27">
            <v>8040</v>
          </cell>
        </row>
        <row r="28">
          <cell r="B28">
            <v>44012</v>
          </cell>
          <cell r="C28" t="str">
            <v>התחדשות עירונית</v>
          </cell>
          <cell r="D28" t="str">
            <v>הנדסה</v>
          </cell>
          <cell r="E28">
            <v>300</v>
          </cell>
          <cell r="F28">
            <v>240</v>
          </cell>
          <cell r="G28">
            <v>505</v>
          </cell>
        </row>
        <row r="29">
          <cell r="B29">
            <v>44013</v>
          </cell>
          <cell r="C29" t="str">
            <v>תב"עות</v>
          </cell>
          <cell r="D29" t="str">
            <v>הנדסה</v>
          </cell>
          <cell r="E29">
            <v>1800</v>
          </cell>
          <cell r="F29">
            <v>2200</v>
          </cell>
          <cell r="G29">
            <v>900</v>
          </cell>
        </row>
        <row r="30">
          <cell r="B30">
            <v>42003</v>
          </cell>
          <cell r="C30" t="str">
            <v>ניקוז ותשתיות</v>
          </cell>
          <cell r="D30" t="str">
            <v>הנדסה</v>
          </cell>
          <cell r="E30">
            <v>5000</v>
          </cell>
          <cell r="F30">
            <v>2000</v>
          </cell>
          <cell r="G30">
            <v>2000</v>
          </cell>
        </row>
        <row r="31">
          <cell r="B31">
            <v>49002</v>
          </cell>
          <cell r="C31" t="str">
            <v>פיתוח וקידום איזורי תעשייה</v>
          </cell>
          <cell r="D31" t="str">
            <v>הנדסה</v>
          </cell>
          <cell r="E31">
            <v>700</v>
          </cell>
          <cell r="F31">
            <v>1500</v>
          </cell>
          <cell r="G31">
            <v>1400</v>
          </cell>
        </row>
        <row r="32">
          <cell r="B32">
            <v>25009</v>
          </cell>
          <cell r="C32" t="str">
            <v xml:space="preserve">ביצוע חניות ברחבי העיר                                                                                                                                </v>
          </cell>
          <cell r="D32" t="str">
            <v>הנדסה</v>
          </cell>
          <cell r="E32">
            <v>0</v>
          </cell>
          <cell r="F32">
            <v>1000</v>
          </cell>
          <cell r="G32">
            <v>1000</v>
          </cell>
        </row>
        <row r="33">
          <cell r="B33">
            <v>44014</v>
          </cell>
          <cell r="C33" t="str">
            <v>תכנון כללי</v>
          </cell>
          <cell r="D33" t="str">
            <v>הנדסה</v>
          </cell>
          <cell r="E33">
            <v>900</v>
          </cell>
          <cell r="F33">
            <v>800</v>
          </cell>
          <cell r="G33">
            <v>775</v>
          </cell>
        </row>
        <row r="34">
          <cell r="B34">
            <v>23009</v>
          </cell>
          <cell r="C34" t="str">
            <v>פרויקטים תחבורתיים ללא מימון</v>
          </cell>
          <cell r="D34" t="str">
            <v>הנדסה</v>
          </cell>
          <cell r="E34">
            <v>620</v>
          </cell>
          <cell r="F34">
            <v>700</v>
          </cell>
          <cell r="G34">
            <v>756</v>
          </cell>
        </row>
        <row r="35">
          <cell r="B35">
            <v>44007</v>
          </cell>
          <cell r="C35" t="str">
            <v>טיפול בתב"עות-פארק תעסוקה המוביל</v>
          </cell>
          <cell r="D35" t="str">
            <v>הנדסה</v>
          </cell>
          <cell r="E35">
            <v>100</v>
          </cell>
          <cell r="F35">
            <v>500</v>
          </cell>
          <cell r="G35">
            <v>500</v>
          </cell>
        </row>
        <row r="36">
          <cell r="B36">
            <v>46022</v>
          </cell>
          <cell r="C36" t="str">
            <v>שינויים במבנים</v>
          </cell>
          <cell r="D36" t="str">
            <v>הנדסה</v>
          </cell>
          <cell r="E36">
            <v>500</v>
          </cell>
          <cell r="F36">
            <v>600</v>
          </cell>
          <cell r="G36">
            <v>1200</v>
          </cell>
        </row>
        <row r="37">
          <cell r="B37">
            <v>46025</v>
          </cell>
          <cell r="C37" t="str">
            <v>תוספת בנייה מוסדות עירייה</v>
          </cell>
          <cell r="D37" t="str">
            <v>הנדסה</v>
          </cell>
          <cell r="E37">
            <v>400</v>
          </cell>
          <cell r="F37">
            <v>600</v>
          </cell>
          <cell r="G37">
            <v>400</v>
          </cell>
        </row>
        <row r="38">
          <cell r="B38">
            <v>46026</v>
          </cell>
          <cell r="C38" t="str">
            <v>שיפוץ בתי כנסת</v>
          </cell>
          <cell r="D38" t="str">
            <v>הנדסה</v>
          </cell>
          <cell r="E38">
            <v>100</v>
          </cell>
          <cell r="F38">
            <v>600</v>
          </cell>
          <cell r="G38">
            <v>600</v>
          </cell>
        </row>
        <row r="39">
          <cell r="B39">
            <v>25011</v>
          </cell>
          <cell r="C39" t="str">
            <v>שבילי אופניים ותחנות אוטובוס</v>
          </cell>
          <cell r="D39" t="str">
            <v>הנדסה</v>
          </cell>
          <cell r="E39">
            <v>600</v>
          </cell>
          <cell r="F39">
            <v>500</v>
          </cell>
          <cell r="G39">
            <v>500</v>
          </cell>
        </row>
        <row r="40">
          <cell r="B40">
            <v>48008</v>
          </cell>
          <cell r="C40" t="str">
            <v>שדרוג ותחזוקת מבנים</v>
          </cell>
          <cell r="D40" t="str">
            <v>הנדסה</v>
          </cell>
          <cell r="E40">
            <v>500</v>
          </cell>
          <cell r="F40">
            <v>500</v>
          </cell>
          <cell r="G40">
            <v>450</v>
          </cell>
        </row>
        <row r="41">
          <cell r="B41">
            <v>23013</v>
          </cell>
          <cell r="C41" t="str">
            <v>תכנית אב לתחבורה</v>
          </cell>
          <cell r="D41" t="str">
            <v>הנדסה</v>
          </cell>
          <cell r="E41">
            <v>400</v>
          </cell>
          <cell r="F41">
            <v>400</v>
          </cell>
          <cell r="G41">
            <v>425</v>
          </cell>
        </row>
        <row r="42">
          <cell r="B42">
            <v>23011</v>
          </cell>
          <cell r="C42" t="str">
            <v>אחזקת רמזורים</v>
          </cell>
          <cell r="D42" t="str">
            <v>הנדסה</v>
          </cell>
          <cell r="E42">
            <v>250</v>
          </cell>
          <cell r="F42">
            <v>250</v>
          </cell>
          <cell r="G42">
            <v>450</v>
          </cell>
        </row>
        <row r="43">
          <cell r="B43">
            <v>44004</v>
          </cell>
          <cell r="C43" t="str">
            <v>תכנית מתאר</v>
          </cell>
          <cell r="D43" t="str">
            <v>הנדסה</v>
          </cell>
          <cell r="E43">
            <v>100</v>
          </cell>
          <cell r="F43">
            <v>100</v>
          </cell>
          <cell r="G43">
            <v>100</v>
          </cell>
        </row>
        <row r="44">
          <cell r="B44">
            <v>31005</v>
          </cell>
          <cell r="C44" t="str">
            <v>סקר נכסי עירייה</v>
          </cell>
          <cell r="D44" t="str">
            <v>הנדסה</v>
          </cell>
          <cell r="E44">
            <v>100</v>
          </cell>
          <cell r="F44">
            <v>80</v>
          </cell>
          <cell r="G44">
            <v>80</v>
          </cell>
        </row>
        <row r="45">
          <cell r="B45">
            <v>31006</v>
          </cell>
          <cell r="C45" t="str">
            <v>מדידות לתצ"ר</v>
          </cell>
          <cell r="D45" t="str">
            <v>הנדסה</v>
          </cell>
          <cell r="E45">
            <v>80</v>
          </cell>
          <cell r="F45">
            <v>80</v>
          </cell>
          <cell r="G45">
            <v>80</v>
          </cell>
        </row>
        <row r="46">
          <cell r="B46">
            <v>41905</v>
          </cell>
          <cell r="C46" t="str">
            <v>תכנון גשר מעל כביש 531 - משולש כ"ס</v>
          </cell>
          <cell r="D46" t="str">
            <v>הנדסה</v>
          </cell>
          <cell r="E46">
            <v>0</v>
          </cell>
          <cell r="G46">
            <v>0</v>
          </cell>
        </row>
        <row r="47">
          <cell r="B47">
            <v>44018</v>
          </cell>
          <cell r="C47" t="str">
            <v>אזור תעסוקה המשולש בשיתוף רעננה</v>
          </cell>
          <cell r="D47" t="str">
            <v>הנדסה</v>
          </cell>
          <cell r="E47">
            <v>400</v>
          </cell>
          <cell r="G47">
            <v>0</v>
          </cell>
        </row>
        <row r="48">
          <cell r="B48">
            <v>11019</v>
          </cell>
          <cell r="C48" t="str">
            <v>פתוח גנ"צ גני משחק וכושר</v>
          </cell>
          <cell r="D48" t="str">
            <v>חזות העיר</v>
          </cell>
          <cell r="E48">
            <v>1500</v>
          </cell>
          <cell r="F48">
            <v>4600</v>
          </cell>
          <cell r="G48">
            <v>4860</v>
          </cell>
        </row>
        <row r="49">
          <cell r="B49">
            <v>77004</v>
          </cell>
          <cell r="C49" t="str">
            <v>פיתוח פארק עירוני</v>
          </cell>
          <cell r="D49" t="str">
            <v>חזות העיר</v>
          </cell>
          <cell r="E49">
            <v>2000</v>
          </cell>
          <cell r="F49">
            <v>2150</v>
          </cell>
          <cell r="G49">
            <v>2150</v>
          </cell>
        </row>
        <row r="50">
          <cell r="B50">
            <v>14006</v>
          </cell>
          <cell r="C50" t="str">
            <v>תברואה ועיקור וסירוס חתולים</v>
          </cell>
          <cell r="D50" t="str">
            <v>חזות העיר</v>
          </cell>
          <cell r="E50">
            <v>140</v>
          </cell>
          <cell r="F50">
            <v>500</v>
          </cell>
          <cell r="G50">
            <v>530</v>
          </cell>
        </row>
        <row r="51">
          <cell r="B51">
            <v>12004</v>
          </cell>
          <cell r="C51" t="str">
            <v>גיזום וטיפול בעצים</v>
          </cell>
          <cell r="D51" t="str">
            <v>חזות העיר</v>
          </cell>
          <cell r="E51">
            <v>2100</v>
          </cell>
          <cell r="F51">
            <v>2040</v>
          </cell>
          <cell r="G51">
            <v>1910</v>
          </cell>
        </row>
        <row r="52">
          <cell r="B52">
            <v>11013</v>
          </cell>
          <cell r="C52" t="str">
            <v>ריהוט רחוב וברזיות</v>
          </cell>
          <cell r="D52" t="str">
            <v>חזות העיר</v>
          </cell>
          <cell r="E52">
            <v>100</v>
          </cell>
          <cell r="F52">
            <v>200</v>
          </cell>
          <cell r="G52">
            <v>100</v>
          </cell>
        </row>
        <row r="53">
          <cell r="B53">
            <v>13015</v>
          </cell>
          <cell r="C53" t="str">
            <v>טיפול בשצ"פים שילוט ועשבייה</v>
          </cell>
          <cell r="D53" t="str">
            <v>חזות העיר</v>
          </cell>
          <cell r="E53">
            <v>100</v>
          </cell>
          <cell r="F53">
            <v>120</v>
          </cell>
          <cell r="G53">
            <v>120</v>
          </cell>
        </row>
        <row r="54">
          <cell r="B54">
            <v>11014</v>
          </cell>
          <cell r="C54" t="str">
            <v>גינת כלבים</v>
          </cell>
          <cell r="D54" t="str">
            <v>חזות העיר</v>
          </cell>
          <cell r="E54">
            <v>100</v>
          </cell>
          <cell r="G54">
            <v>0</v>
          </cell>
        </row>
        <row r="55">
          <cell r="B55">
            <v>14007</v>
          </cell>
          <cell r="C55" t="str">
            <v>טיפול בבעיית היתושים</v>
          </cell>
          <cell r="D55" t="str">
            <v>חזות העיר</v>
          </cell>
          <cell r="E55">
            <v>0</v>
          </cell>
          <cell r="F55">
            <v>300</v>
          </cell>
          <cell r="G55">
            <v>270</v>
          </cell>
        </row>
        <row r="56">
          <cell r="B56">
            <v>53025</v>
          </cell>
          <cell r="C56" t="str">
            <v>הנגשת מוס"ח</v>
          </cell>
          <cell r="D56" t="str">
            <v>חינוך</v>
          </cell>
          <cell r="E56">
            <v>2800</v>
          </cell>
          <cell r="F56">
            <v>2800</v>
          </cell>
          <cell r="G56">
            <v>2800</v>
          </cell>
        </row>
        <row r="57">
          <cell r="B57">
            <v>56037</v>
          </cell>
          <cell r="C57" t="str">
            <v>הרחבת סאלד</v>
          </cell>
          <cell r="D57" t="str">
            <v>חינוך</v>
          </cell>
          <cell r="E57">
            <v>0</v>
          </cell>
          <cell r="F57">
            <v>3000</v>
          </cell>
          <cell r="G57">
            <v>3000</v>
          </cell>
        </row>
        <row r="58">
          <cell r="B58">
            <v>53030</v>
          </cell>
          <cell r="C58" t="str">
            <v>שיפוצי מוס"ח 2026 והרחבות</v>
          </cell>
          <cell r="D58" t="str">
            <v>חינוך</v>
          </cell>
          <cell r="E58">
            <v>22000</v>
          </cell>
          <cell r="F58">
            <v>20000</v>
          </cell>
          <cell r="G58">
            <v>21780</v>
          </cell>
        </row>
        <row r="59">
          <cell r="B59">
            <v>53031</v>
          </cell>
          <cell r="C59" t="str">
            <v>שיפוצי עומק ושדרוג בתי ספר וגנים</v>
          </cell>
          <cell r="D59" t="str">
            <v>חינוך</v>
          </cell>
          <cell r="F59">
            <v>0</v>
          </cell>
          <cell r="G59">
            <v>0</v>
          </cell>
        </row>
        <row r="60">
          <cell r="B60">
            <v>53032</v>
          </cell>
          <cell r="C60" t="str">
            <v>תוספת כיתות והתאמה לפורוגרמה</v>
          </cell>
          <cell r="D60" t="str">
            <v>חינוך</v>
          </cell>
          <cell r="F60">
            <v>0</v>
          </cell>
          <cell r="G60">
            <v>0</v>
          </cell>
        </row>
        <row r="61">
          <cell r="B61">
            <v>52006</v>
          </cell>
          <cell r="C61" t="str">
            <v>הצטיידות ומחשוב מוסדות חינוך</v>
          </cell>
          <cell r="D61" t="str">
            <v>חינוך</v>
          </cell>
          <cell r="E61">
            <v>1600</v>
          </cell>
          <cell r="F61">
            <v>1600</v>
          </cell>
          <cell r="G61">
            <v>1600</v>
          </cell>
        </row>
        <row r="62">
          <cell r="B62">
            <v>56034</v>
          </cell>
          <cell r="C62" t="str">
            <v>הקמת ביה"ס הדמוקרטי</v>
          </cell>
          <cell r="D62" t="str">
            <v>חינוך</v>
          </cell>
          <cell r="E62">
            <v>11000</v>
          </cell>
          <cell r="F62">
            <v>15000</v>
          </cell>
          <cell r="G62">
            <v>15000</v>
          </cell>
        </row>
        <row r="63">
          <cell r="B63">
            <v>56035</v>
          </cell>
          <cell r="C63" t="str">
            <v>הקמת מרכז מדעי - שוורץ רייזמן</v>
          </cell>
          <cell r="D63" t="str">
            <v>חינוך</v>
          </cell>
          <cell r="E63">
            <v>4000</v>
          </cell>
          <cell r="F63">
            <v>13900</v>
          </cell>
          <cell r="G63">
            <v>18830</v>
          </cell>
        </row>
        <row r="64">
          <cell r="B64">
            <v>56038</v>
          </cell>
          <cell r="C64" t="str">
            <v>קרית חינוך הרעות (מגרש 259)</v>
          </cell>
          <cell r="D64" t="str">
            <v>חינוך</v>
          </cell>
          <cell r="E64">
            <v>0</v>
          </cell>
          <cell r="F64">
            <v>600</v>
          </cell>
          <cell r="G64">
            <v>0</v>
          </cell>
        </row>
        <row r="65">
          <cell r="B65">
            <v>56039</v>
          </cell>
          <cell r="C65" t="str">
            <v>פרויקט הרחבת תיכון כצנלסון</v>
          </cell>
          <cell r="D65" t="str">
            <v>חינוך</v>
          </cell>
          <cell r="F65">
            <v>0</v>
          </cell>
          <cell r="G65">
            <v>9529</v>
          </cell>
        </row>
        <row r="66">
          <cell r="B66">
            <v>56040</v>
          </cell>
          <cell r="C66" t="str">
            <v>בניה וחידוש מרכז פסגה</v>
          </cell>
          <cell r="D66" t="str">
            <v>חינוך</v>
          </cell>
          <cell r="F66">
            <v>0</v>
          </cell>
          <cell r="G66">
            <v>300</v>
          </cell>
        </row>
        <row r="67">
          <cell r="B67">
            <v>55003</v>
          </cell>
          <cell r="C67" t="str">
            <v>יוזמות חינוכיות</v>
          </cell>
          <cell r="D67" t="str">
            <v>חינוך</v>
          </cell>
          <cell r="E67">
            <v>180</v>
          </cell>
          <cell r="F67">
            <v>140</v>
          </cell>
          <cell r="G67">
            <v>40</v>
          </cell>
        </row>
        <row r="68">
          <cell r="B68">
            <v>54004</v>
          </cell>
          <cell r="C68" t="str">
            <v>פורטל חינוך</v>
          </cell>
          <cell r="D68" t="str">
            <v>חינוך</v>
          </cell>
          <cell r="E68">
            <v>100</v>
          </cell>
          <cell r="F68">
            <v>100</v>
          </cell>
          <cell r="G68">
            <v>0</v>
          </cell>
        </row>
        <row r="69">
          <cell r="B69">
            <v>53026</v>
          </cell>
          <cell r="C69" t="str">
            <v>עיצוב ובינוי שדרת חינוך ברחוב התיכונים</v>
          </cell>
          <cell r="D69" t="str">
            <v>חינוך</v>
          </cell>
          <cell r="E69">
            <v>0</v>
          </cell>
          <cell r="G69">
            <v>0</v>
          </cell>
        </row>
        <row r="70">
          <cell r="B70">
            <v>56030</v>
          </cell>
          <cell r="C70" t="str">
            <v>בית ספר 80ג'</v>
          </cell>
          <cell r="D70" t="str">
            <v>חינוך</v>
          </cell>
          <cell r="E70">
            <v>0</v>
          </cell>
          <cell r="G70">
            <v>0</v>
          </cell>
        </row>
        <row r="71">
          <cell r="B71">
            <v>78200</v>
          </cell>
          <cell r="C71" t="str">
            <v>יצירת מרכז חוסן ביער קפלן</v>
          </cell>
          <cell r="D71" t="str">
            <v>יחידות מטה</v>
          </cell>
          <cell r="E71">
            <v>0</v>
          </cell>
          <cell r="G71">
            <v>0</v>
          </cell>
        </row>
        <row r="72">
          <cell r="B72">
            <v>73004</v>
          </cell>
          <cell r="C72" t="str">
            <v>שדרוג מחשוב וטלפוניה</v>
          </cell>
          <cell r="D72" t="str">
            <v>מחשוב ומערכות מידע</v>
          </cell>
          <cell r="E72">
            <v>2000</v>
          </cell>
          <cell r="F72">
            <v>3800</v>
          </cell>
          <cell r="G72">
            <v>3800</v>
          </cell>
        </row>
        <row r="73">
          <cell r="B73">
            <v>73999</v>
          </cell>
          <cell r="C73" t="str">
            <v>אבטחת מידע וסייבר</v>
          </cell>
          <cell r="D73" t="str">
            <v>מחשוב ומערכות מידע</v>
          </cell>
          <cell r="E73">
            <v>20</v>
          </cell>
          <cell r="F73">
            <v>20</v>
          </cell>
          <cell r="G73">
            <v>20</v>
          </cell>
        </row>
        <row r="74">
          <cell r="B74">
            <v>78002</v>
          </cell>
          <cell r="C74" t="str">
            <v>עיר חכמה</v>
          </cell>
          <cell r="D74" t="str">
            <v>מחשוב ומערכות מידע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78302</v>
          </cell>
          <cell r="C75" t="str">
            <v>הנגשת מתו"ס</v>
          </cell>
          <cell r="D75" t="str">
            <v>מנהל כללי</v>
          </cell>
          <cell r="E75">
            <v>3000</v>
          </cell>
          <cell r="F75">
            <v>6000</v>
          </cell>
          <cell r="G75">
            <v>6000</v>
          </cell>
        </row>
        <row r="76">
          <cell r="B76">
            <v>78301</v>
          </cell>
          <cell r="C76" t="str">
            <v>הנגשת שירות</v>
          </cell>
          <cell r="D76" t="str">
            <v>מנהל כללי</v>
          </cell>
          <cell r="E76">
            <v>300</v>
          </cell>
          <cell r="F76">
            <v>200</v>
          </cell>
          <cell r="G76">
            <v>200</v>
          </cell>
        </row>
        <row r="77">
          <cell r="B77">
            <v>78001</v>
          </cell>
          <cell r="C77" t="str">
            <v xml:space="preserve">שרות דיגיטלי </v>
          </cell>
          <cell r="D77" t="str">
            <v>מנהל כללי</v>
          </cell>
          <cell r="E77">
            <v>100</v>
          </cell>
          <cell r="F77">
            <v>100</v>
          </cell>
          <cell r="G77">
            <v>100</v>
          </cell>
        </row>
        <row r="78">
          <cell r="B78">
            <v>78600</v>
          </cell>
          <cell r="C78" t="str">
            <v>מס מטרו</v>
          </cell>
          <cell r="D78" t="str">
            <v>מנהל כספים</v>
          </cell>
          <cell r="F78">
            <v>11000</v>
          </cell>
          <cell r="G78">
            <v>11000</v>
          </cell>
        </row>
        <row r="79">
          <cell r="B79">
            <v>75003</v>
          </cell>
          <cell r="C79" t="str">
            <v>הצטיידות עירייה</v>
          </cell>
          <cell r="D79" t="str">
            <v>מנהל כספים</v>
          </cell>
          <cell r="E79">
            <v>120</v>
          </cell>
          <cell r="F79">
            <v>120</v>
          </cell>
          <cell r="G79">
            <v>120</v>
          </cell>
        </row>
        <row r="80">
          <cell r="B80">
            <v>95002</v>
          </cell>
          <cell r="C80" t="str">
            <v>קן נוע"ל ב-80</v>
          </cell>
          <cell r="D80" t="str">
            <v>קהילה וחברה</v>
          </cell>
          <cell r="E80">
            <v>2000</v>
          </cell>
          <cell r="F80">
            <v>2500</v>
          </cell>
          <cell r="G80">
            <v>2500</v>
          </cell>
        </row>
        <row r="81">
          <cell r="B81">
            <v>95011</v>
          </cell>
          <cell r="C81" t="str">
            <v>התאמת מבנה למרכז הגיל הרך</v>
          </cell>
          <cell r="D81" t="str">
            <v>קהילה וחברה</v>
          </cell>
          <cell r="E81">
            <v>0</v>
          </cell>
          <cell r="F81">
            <v>1000</v>
          </cell>
          <cell r="G81">
            <v>1232</v>
          </cell>
        </row>
        <row r="82">
          <cell r="B82">
            <v>95004</v>
          </cell>
          <cell r="C82" t="str">
            <v>מועדוני נוער ומתקנים</v>
          </cell>
          <cell r="D82" t="str">
            <v>קהילה וחברה</v>
          </cell>
          <cell r="E82">
            <v>500</v>
          </cell>
          <cell r="F82">
            <v>500</v>
          </cell>
          <cell r="G82">
            <v>500</v>
          </cell>
        </row>
        <row r="83">
          <cell r="B83">
            <v>95003</v>
          </cell>
          <cell r="C83" t="str">
            <v>הוספת קומה לצופים</v>
          </cell>
          <cell r="D83" t="str">
            <v>קהילה וחברה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95005</v>
          </cell>
          <cell r="C84" t="str">
            <v>מרכז קהילתי הדרים</v>
          </cell>
          <cell r="D84" t="str">
            <v>קהילה וחברה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95008</v>
          </cell>
          <cell r="C85" t="str">
            <v>מטבח בבית אברהם</v>
          </cell>
          <cell r="D85" t="str">
            <v>קהילה וחברה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13022</v>
          </cell>
          <cell r="C86" t="str">
            <v>מרכזי מיחזור</v>
          </cell>
          <cell r="D86" t="str">
            <v>קיימות וחדשנות</v>
          </cell>
          <cell r="E86">
            <v>0</v>
          </cell>
          <cell r="F86">
            <v>2000</v>
          </cell>
          <cell r="G86">
            <v>2000</v>
          </cell>
        </row>
        <row r="87">
          <cell r="B87">
            <v>11018</v>
          </cell>
          <cell r="C87" t="str">
            <v>הצללות עצים במסגרת קול קורא</v>
          </cell>
          <cell r="D87" t="str">
            <v>קיימות וחדשנות</v>
          </cell>
          <cell r="E87">
            <v>600</v>
          </cell>
          <cell r="F87">
            <v>600</v>
          </cell>
          <cell r="G87">
            <v>600</v>
          </cell>
        </row>
        <row r="88">
          <cell r="B88">
            <v>13024</v>
          </cell>
          <cell r="C88" t="str">
            <v>הערכות עירונית למשבר האקלים</v>
          </cell>
          <cell r="D88" t="str">
            <v>קיימות וחדשנות</v>
          </cell>
          <cell r="E88">
            <v>300</v>
          </cell>
          <cell r="F88">
            <v>250</v>
          </cell>
          <cell r="G88">
            <v>250</v>
          </cell>
        </row>
        <row r="89">
          <cell r="B89">
            <v>13030</v>
          </cell>
          <cell r="C89" t="str">
            <v>יישום תוכנית הצללה</v>
          </cell>
          <cell r="D89" t="str">
            <v>קיימות וחדשנות</v>
          </cell>
          <cell r="F89">
            <v>0</v>
          </cell>
          <cell r="G89">
            <v>0</v>
          </cell>
        </row>
        <row r="90">
          <cell r="B90">
            <v>13031</v>
          </cell>
          <cell r="C90" t="str">
            <v>פרויקט אימפקט</v>
          </cell>
          <cell r="D90" t="str">
            <v>קיימות וחדשנות</v>
          </cell>
          <cell r="F90">
            <v>0</v>
          </cell>
          <cell r="G90">
            <v>0</v>
          </cell>
        </row>
        <row r="91">
          <cell r="B91">
            <v>13020</v>
          </cell>
          <cell r="C91" t="str">
            <v>הערכות לעיר ירוקה</v>
          </cell>
          <cell r="D91" t="str">
            <v>קיימות וחדשנות</v>
          </cell>
          <cell r="E91">
            <v>200</v>
          </cell>
          <cell r="F91">
            <v>200</v>
          </cell>
          <cell r="G91">
            <v>213.39</v>
          </cell>
        </row>
        <row r="92">
          <cell r="B92">
            <v>13016</v>
          </cell>
          <cell r="C92" t="str">
            <v>חדשנות</v>
          </cell>
          <cell r="D92" t="str">
            <v>קיימות וחדשנות</v>
          </cell>
          <cell r="E92">
            <v>50</v>
          </cell>
          <cell r="F92">
            <v>50</v>
          </cell>
          <cell r="G92">
            <v>50</v>
          </cell>
        </row>
        <row r="93">
          <cell r="B93">
            <v>11022</v>
          </cell>
          <cell r="C93" t="str">
            <v>פיילוט בתי גידול לעצים</v>
          </cell>
          <cell r="D93" t="str">
            <v>קיימות וחדשנות</v>
          </cell>
          <cell r="E93">
            <v>0</v>
          </cell>
          <cell r="G93">
            <v>0</v>
          </cell>
        </row>
        <row r="94">
          <cell r="B94">
            <v>13025</v>
          </cell>
          <cell r="C94" t="str">
            <v>ביצוע יישום קול קורא חינוך וקהילה משרד הגנת הסביבה</v>
          </cell>
          <cell r="D94" t="str">
            <v>קיימות וחדשנות</v>
          </cell>
          <cell r="E94">
            <v>0</v>
          </cell>
          <cell r="G94">
            <v>0</v>
          </cell>
        </row>
        <row r="95">
          <cell r="B95">
            <v>83032</v>
          </cell>
          <cell r="C95" t="str">
            <v>בניית אולם ספורט חדש לחטיבה החדשה</v>
          </cell>
          <cell r="D95" t="str">
            <v>רשות הספורט</v>
          </cell>
          <cell r="E95">
            <v>10000</v>
          </cell>
          <cell r="F95">
            <v>10000</v>
          </cell>
          <cell r="G95">
            <v>10000</v>
          </cell>
        </row>
        <row r="96">
          <cell r="B96">
            <v>83039</v>
          </cell>
          <cell r="C96" t="str">
            <v>שדרוג מתקני ספורט- מגרשים ואולמות</v>
          </cell>
          <cell r="D96" t="str">
            <v>רשות הספורט</v>
          </cell>
          <cell r="E96">
            <v>1200</v>
          </cell>
          <cell r="F96">
            <v>2100</v>
          </cell>
          <cell r="G96">
            <v>2223</v>
          </cell>
        </row>
        <row r="97">
          <cell r="B97">
            <v>83907</v>
          </cell>
          <cell r="C97" t="str">
            <v>שיפוץ אולם כצנלסון גלילי</v>
          </cell>
          <cell r="D97" t="str">
            <v>רשות הספורט</v>
          </cell>
          <cell r="E97">
            <v>0</v>
          </cell>
          <cell r="G97">
            <v>0</v>
          </cell>
        </row>
        <row r="98">
          <cell r="B98">
            <v>83031</v>
          </cell>
          <cell r="C98" t="str">
            <v>שיקום אספלט במגרשים ברחבי העיר</v>
          </cell>
          <cell r="D98" t="str">
            <v>רשות הספורט</v>
          </cell>
          <cell r="E98">
            <v>0</v>
          </cell>
          <cell r="F98">
            <v>200</v>
          </cell>
          <cell r="G98">
            <v>0</v>
          </cell>
        </row>
        <row r="99">
          <cell r="B99">
            <v>83034</v>
          </cell>
          <cell r="C99" t="str">
            <v>צביעת אולמות הספורט הקטנים</v>
          </cell>
          <cell r="D99" t="str">
            <v>רשות הספורט</v>
          </cell>
          <cell r="E99">
            <v>40</v>
          </cell>
          <cell r="F99">
            <v>40</v>
          </cell>
          <cell r="G99">
            <v>40</v>
          </cell>
        </row>
        <row r="100">
          <cell r="B100">
            <v>83022</v>
          </cell>
          <cell r="C100" t="str">
            <v>מגרשי כדורגל</v>
          </cell>
          <cell r="D100" t="str">
            <v>רשות הספורט</v>
          </cell>
          <cell r="G100">
            <v>0</v>
          </cell>
        </row>
        <row r="101">
          <cell r="B101">
            <v>83023</v>
          </cell>
          <cell r="C101" t="str">
            <v xml:space="preserve">מתקני ספורט </v>
          </cell>
          <cell r="D101" t="str">
            <v>רשות הספורט</v>
          </cell>
          <cell r="G101">
            <v>0</v>
          </cell>
        </row>
        <row r="102">
          <cell r="B102">
            <v>83033</v>
          </cell>
          <cell r="C102" t="str">
            <v>יזום מגרשי אימונים חדשים</v>
          </cell>
          <cell r="D102" t="str">
            <v>רשות הספורט</v>
          </cell>
          <cell r="E102">
            <v>1000</v>
          </cell>
          <cell r="F102">
            <v>0</v>
          </cell>
          <cell r="G102">
            <v>1077</v>
          </cell>
        </row>
        <row r="103">
          <cell r="B103">
            <v>83035</v>
          </cell>
          <cell r="C103" t="str">
            <v>שיפוץ אולם ספורט אילן רמון</v>
          </cell>
          <cell r="D103" t="str">
            <v>רשות הספורט</v>
          </cell>
          <cell r="E103">
            <v>0</v>
          </cell>
          <cell r="G103">
            <v>0</v>
          </cell>
        </row>
        <row r="104">
          <cell r="B104">
            <v>83901</v>
          </cell>
          <cell r="C104" t="str">
            <v xml:space="preserve">החלפת הדשא לסינטטי  במגרש האימונים העליון </v>
          </cell>
          <cell r="D104" t="str">
            <v>רשות הספורט</v>
          </cell>
          <cell r="E104">
            <v>0</v>
          </cell>
          <cell r="G104">
            <v>0</v>
          </cell>
        </row>
        <row r="105">
          <cell r="B105">
            <v>83903</v>
          </cell>
          <cell r="C105" t="str">
            <v>בניית חדר כושר לאגודות בגלילי כצנלסון (בנייה וציוד)</v>
          </cell>
          <cell r="D105" t="str">
            <v>רשות הספורט</v>
          </cell>
          <cell r="E105">
            <v>0</v>
          </cell>
          <cell r="G105">
            <v>0</v>
          </cell>
        </row>
        <row r="106">
          <cell r="B106">
            <v>83908</v>
          </cell>
          <cell r="C106" t="str">
            <v>בניית מועדון ומשרדים לסיף באולם בן צבי כולל גלריה</v>
          </cell>
          <cell r="D106" t="str">
            <v>רשות הספורט</v>
          </cell>
          <cell r="E106">
            <v>0</v>
          </cell>
          <cell r="G106">
            <v>0</v>
          </cell>
        </row>
        <row r="107">
          <cell r="B107">
            <v>83041</v>
          </cell>
          <cell r="C107" t="str">
            <v>אולם ספורט חדש לבית ספר צומח 80</v>
          </cell>
          <cell r="D107" t="str">
            <v>רשות הספורט</v>
          </cell>
          <cell r="F107">
            <v>0</v>
          </cell>
          <cell r="G107">
            <v>0</v>
          </cell>
        </row>
        <row r="108">
          <cell r="B108">
            <v>92014</v>
          </cell>
          <cell r="C108" t="str">
            <v>שיפוץ מע"ש</v>
          </cell>
          <cell r="D108" t="str">
            <v>שירותים חברתיים קהילתיים</v>
          </cell>
          <cell r="E108">
            <v>0</v>
          </cell>
          <cell r="F108">
            <v>5000</v>
          </cell>
          <cell r="G108">
            <v>5000</v>
          </cell>
        </row>
        <row r="109">
          <cell r="B109">
            <v>92013</v>
          </cell>
          <cell r="C109" t="str">
            <v>שפוץ והרחבת מועדון יוספטל</v>
          </cell>
          <cell r="D109" t="str">
            <v>שירותים חברתיים קהילתיים</v>
          </cell>
          <cell r="E109">
            <v>1200</v>
          </cell>
          <cell r="F109">
            <v>1800</v>
          </cell>
          <cell r="G109">
            <v>2300</v>
          </cell>
        </row>
        <row r="110">
          <cell r="B110">
            <v>91005</v>
          </cell>
          <cell r="C110" t="str">
            <v>מוסדות רווחה ומתקנים</v>
          </cell>
          <cell r="D110" t="str">
            <v>שירותים חברתיים קהילתיים</v>
          </cell>
          <cell r="E110">
            <v>350</v>
          </cell>
          <cell r="F110">
            <v>550</v>
          </cell>
          <cell r="G110">
            <v>614.33299999999997</v>
          </cell>
        </row>
        <row r="111">
          <cell r="B111">
            <v>91900</v>
          </cell>
          <cell r="C111" t="str">
            <v xml:space="preserve">מרכז לשלום המשפחה </v>
          </cell>
          <cell r="D111" t="str">
            <v>שירותים חברתיים קהילתיים</v>
          </cell>
          <cell r="E111">
            <v>0</v>
          </cell>
          <cell r="G111">
            <v>0</v>
          </cell>
        </row>
        <row r="112">
          <cell r="B112">
            <v>91007</v>
          </cell>
          <cell r="C112" t="str">
            <v>בית בטוח לאזרחים ותיקים</v>
          </cell>
          <cell r="D112" t="str">
            <v>שירותים חברתיים קהילתיים</v>
          </cell>
          <cell r="F112">
            <v>0</v>
          </cell>
          <cell r="G112">
            <v>511</v>
          </cell>
        </row>
        <row r="113">
          <cell r="B113">
            <v>91008</v>
          </cell>
          <cell r="C113" t="str">
            <v>תמיכות מפתן</v>
          </cell>
          <cell r="D113" t="str">
            <v>שירותים חברתיים קהילתיים</v>
          </cell>
          <cell r="F113">
            <v>0</v>
          </cell>
          <cell r="G113">
            <v>75</v>
          </cell>
        </row>
        <row r="114">
          <cell r="B114">
            <v>91009</v>
          </cell>
          <cell r="C114" t="str">
            <v>תמיכות סביון</v>
          </cell>
          <cell r="D114" t="str">
            <v>שירותים חברתיים קהילתיים</v>
          </cell>
          <cell r="F114">
            <v>0</v>
          </cell>
          <cell r="G114">
            <v>50</v>
          </cell>
        </row>
        <row r="115">
          <cell r="B115">
            <v>84001</v>
          </cell>
          <cell r="C115" t="str">
            <v xml:space="preserve">שדרוג גן ארכיאולוגי                                          </v>
          </cell>
          <cell r="D115" t="str">
            <v>תרבות והחברה לתרבות ופנאי</v>
          </cell>
          <cell r="E115">
            <v>100</v>
          </cell>
          <cell r="F115">
            <v>600</v>
          </cell>
          <cell r="G115">
            <v>600</v>
          </cell>
        </row>
        <row r="116">
          <cell r="B116">
            <v>81008</v>
          </cell>
          <cell r="C116" t="str">
            <v>תרבות</v>
          </cell>
          <cell r="D116" t="str">
            <v>תרבות והחברה לתרבות ופנאי</v>
          </cell>
          <cell r="E116">
            <v>600</v>
          </cell>
          <cell r="F116">
            <v>700</v>
          </cell>
          <cell r="G116">
            <v>1000</v>
          </cell>
        </row>
        <row r="117">
          <cell r="B117">
            <v>84003</v>
          </cell>
          <cell r="C117" t="str">
            <v>גן מנשה</v>
          </cell>
          <cell r="D117" t="str">
            <v>תרבות והחברה לתרבות ופנאי</v>
          </cell>
          <cell r="E117">
            <v>100</v>
          </cell>
          <cell r="F117">
            <v>100</v>
          </cell>
          <cell r="G117">
            <v>100</v>
          </cell>
        </row>
        <row r="118">
          <cell r="B118">
            <v>84004</v>
          </cell>
          <cell r="C118" t="str">
            <v xml:space="preserve">שביל הראשונים ופרויקט סריקות </v>
          </cell>
          <cell r="D118" t="str">
            <v>תרבות והחברה לתרבות ופנאי</v>
          </cell>
          <cell r="E118">
            <v>50</v>
          </cell>
          <cell r="F118">
            <v>50</v>
          </cell>
          <cell r="G118">
            <v>50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BE3C-0B51-4198-A70E-54022340696F}">
  <dimension ref="B1:F16"/>
  <sheetViews>
    <sheetView rightToLeft="1" tabSelected="1" workbookViewId="0">
      <pane ySplit="4" topLeftCell="A5" activePane="bottomLeft" state="frozen"/>
      <selection pane="bottomLeft" activeCell="A5" sqref="A5:XFD5"/>
    </sheetView>
  </sheetViews>
  <sheetFormatPr defaultColWidth="12.8984375" defaultRowHeight="13.8" x14ac:dyDescent="0.25"/>
  <cols>
    <col min="1" max="1" width="6.09765625" customWidth="1"/>
    <col min="2" max="2" width="9.8984375" customWidth="1"/>
    <col min="3" max="3" width="18.8984375" customWidth="1"/>
  </cols>
  <sheetData>
    <row r="1" spans="2:6" ht="17.399999999999999" x14ac:dyDescent="0.3">
      <c r="D1" s="1"/>
      <c r="E1" s="1"/>
      <c r="F1" s="2" t="s">
        <v>0</v>
      </c>
    </row>
    <row r="2" spans="2:6" x14ac:dyDescent="0.25">
      <c r="D2" s="1"/>
      <c r="E2" s="1"/>
      <c r="F2" s="3" t="s">
        <v>1</v>
      </c>
    </row>
    <row r="3" spans="2:6" ht="14.4" thickBot="1" x14ac:dyDescent="0.3">
      <c r="D3" s="1"/>
      <c r="E3" s="1"/>
    </row>
    <row r="4" spans="2:6" ht="53.4" customHeight="1" thickBot="1" x14ac:dyDescent="0.3">
      <c r="B4" s="4" t="s">
        <v>2</v>
      </c>
      <c r="C4" s="5" t="s">
        <v>3</v>
      </c>
      <c r="D4" s="5" t="s">
        <v>4</v>
      </c>
      <c r="E4" s="5" t="s">
        <v>5</v>
      </c>
      <c r="F4" s="6" t="s">
        <v>6</v>
      </c>
    </row>
    <row r="5" spans="2:6" ht="29.4" customHeight="1" x14ac:dyDescent="0.25">
      <c r="B5" s="7" t="s">
        <v>7</v>
      </c>
      <c r="C5" s="8" t="s">
        <v>8</v>
      </c>
      <c r="D5" s="9">
        <v>-643103</v>
      </c>
      <c r="E5" s="10">
        <v>-617045</v>
      </c>
      <c r="F5" s="11">
        <v>-561123.72183000005</v>
      </c>
    </row>
    <row r="6" spans="2:6" ht="29.4" customHeight="1" x14ac:dyDescent="0.25">
      <c r="B6" s="7"/>
      <c r="C6" s="8" t="s">
        <v>9</v>
      </c>
      <c r="D6" s="9">
        <v>-47823</v>
      </c>
      <c r="E6" s="10">
        <v>-35790</v>
      </c>
      <c r="F6" s="11">
        <v>-26866.633639999996</v>
      </c>
    </row>
    <row r="7" spans="2:6" ht="29.4" customHeight="1" x14ac:dyDescent="0.25">
      <c r="B7" s="7"/>
      <c r="C7" s="8" t="s">
        <v>10</v>
      </c>
      <c r="D7" s="9">
        <v>-497631</v>
      </c>
      <c r="E7" s="10">
        <v>-469977</v>
      </c>
      <c r="F7" s="11">
        <v>-462983.24096999981</v>
      </c>
    </row>
    <row r="8" spans="2:6" ht="29.4" customHeight="1" x14ac:dyDescent="0.25">
      <c r="B8" s="7"/>
      <c r="C8" s="8" t="s">
        <v>11</v>
      </c>
      <c r="D8" s="9">
        <v>-47602</v>
      </c>
      <c r="E8" s="10">
        <v>-42718</v>
      </c>
      <c r="F8" s="11">
        <v>-41298.795209999997</v>
      </c>
    </row>
    <row r="9" spans="2:6" ht="29.4" customHeight="1" thickBot="1" x14ac:dyDescent="0.3">
      <c r="B9" s="7"/>
      <c r="C9" s="8" t="s">
        <v>12</v>
      </c>
      <c r="D9" s="9">
        <v>-55951</v>
      </c>
      <c r="E9" s="10">
        <v>-50188</v>
      </c>
      <c r="F9" s="11">
        <v>-53554.078950000003</v>
      </c>
    </row>
    <row r="10" spans="2:6" ht="39.6" customHeight="1" thickBot="1" x14ac:dyDescent="0.3">
      <c r="B10" s="12" t="s">
        <v>13</v>
      </c>
      <c r="C10" s="13"/>
      <c r="D10" s="14">
        <v>-1292110</v>
      </c>
      <c r="E10" s="15">
        <v>-1215718</v>
      </c>
      <c r="F10" s="16">
        <v>-1145826.4705999999</v>
      </c>
    </row>
    <row r="11" spans="2:6" ht="29.4" customHeight="1" x14ac:dyDescent="0.25">
      <c r="B11" s="7" t="s">
        <v>14</v>
      </c>
      <c r="C11" s="17" t="s">
        <v>15</v>
      </c>
      <c r="D11" s="9">
        <v>109686</v>
      </c>
      <c r="E11" s="10">
        <v>105453</v>
      </c>
      <c r="F11" s="11">
        <v>98045.666969999991</v>
      </c>
    </row>
    <row r="12" spans="2:6" ht="29.4" customHeight="1" x14ac:dyDescent="0.25">
      <c r="B12" s="7"/>
      <c r="C12" s="8" t="s">
        <v>16</v>
      </c>
      <c r="D12" s="9">
        <v>235884</v>
      </c>
      <c r="E12" s="10">
        <v>212131</v>
      </c>
      <c r="F12" s="11">
        <v>188347.4953500001</v>
      </c>
    </row>
    <row r="13" spans="2:6" ht="29.4" customHeight="1" x14ac:dyDescent="0.25">
      <c r="B13" s="7"/>
      <c r="C13" s="8" t="s">
        <v>17</v>
      </c>
      <c r="D13" s="9">
        <v>782642</v>
      </c>
      <c r="E13" s="10">
        <v>743242</v>
      </c>
      <c r="F13" s="11">
        <v>704928.10530000075</v>
      </c>
    </row>
    <row r="14" spans="2:6" ht="29.4" customHeight="1" thickBot="1" x14ac:dyDescent="0.3">
      <c r="B14" s="7"/>
      <c r="C14" s="8" t="s">
        <v>18</v>
      </c>
      <c r="D14" s="9">
        <v>163898</v>
      </c>
      <c r="E14" s="10">
        <v>154892</v>
      </c>
      <c r="F14" s="11">
        <v>151032.59421999997</v>
      </c>
    </row>
    <row r="15" spans="2:6" ht="37.65" customHeight="1" thickBot="1" x14ac:dyDescent="0.3">
      <c r="B15" s="18" t="s">
        <v>19</v>
      </c>
      <c r="C15" s="19"/>
      <c r="D15" s="20">
        <v>1292110</v>
      </c>
      <c r="E15" s="21">
        <v>1215718</v>
      </c>
      <c r="F15" s="22">
        <v>1142353.8618400008</v>
      </c>
    </row>
    <row r="16" spans="2:6" ht="45" customHeight="1" thickBot="1" x14ac:dyDescent="0.3">
      <c r="B16" s="23" t="s">
        <v>20</v>
      </c>
      <c r="C16" s="24"/>
      <c r="D16" s="25">
        <v>0</v>
      </c>
      <c r="E16" s="26">
        <v>0</v>
      </c>
      <c r="F16" s="27">
        <v>-3472.6087599990424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4644-E4CB-4B71-8EB7-80077D69D771}">
  <sheetPr>
    <tabColor theme="5" tint="0.79998168889431442"/>
  </sheetPr>
  <dimension ref="B1:K39"/>
  <sheetViews>
    <sheetView rightToLeft="1" zoomScale="110" zoomScaleNormal="110" workbookViewId="0">
      <pane ySplit="5" topLeftCell="A29" activePane="bottomLeft" state="frozen"/>
      <selection pane="bottomLeft" activeCell="A6" sqref="A6:XFD6"/>
    </sheetView>
  </sheetViews>
  <sheetFormatPr defaultColWidth="9" defaultRowHeight="13.8" x14ac:dyDescent="0.25"/>
  <cols>
    <col min="1" max="1" width="2" style="271" customWidth="1"/>
    <col min="2" max="2" width="23.09765625" style="273" customWidth="1"/>
    <col min="3" max="3" width="9.19921875" style="271" customWidth="1"/>
    <col min="4" max="6" width="7.5" style="271" customWidth="1"/>
    <col min="7" max="7" width="7.59765625" style="271" customWidth="1"/>
    <col min="8" max="9" width="9.19921875" style="271" customWidth="1"/>
    <col min="10" max="10" width="8.69921875" style="271" bestFit="1" customWidth="1"/>
    <col min="11" max="16384" width="9" style="271"/>
  </cols>
  <sheetData>
    <row r="1" spans="2:11" ht="15.6" x14ac:dyDescent="0.25">
      <c r="B1" s="269" t="s">
        <v>1360</v>
      </c>
      <c r="C1" s="270"/>
      <c r="D1" s="270"/>
      <c r="E1" s="270"/>
      <c r="F1" s="270"/>
      <c r="G1" s="270"/>
      <c r="H1" s="270"/>
      <c r="I1" s="270"/>
    </row>
    <row r="2" spans="2:11" ht="18" x14ac:dyDescent="0.25">
      <c r="B2" s="513" t="s">
        <v>1361</v>
      </c>
      <c r="C2" s="513"/>
      <c r="D2" s="513"/>
      <c r="E2" s="513"/>
      <c r="F2" s="513"/>
      <c r="G2" s="513"/>
      <c r="H2" s="513"/>
      <c r="I2" s="272"/>
    </row>
    <row r="3" spans="2:11" ht="14.4" thickBot="1" x14ac:dyDescent="0.3">
      <c r="D3" s="274"/>
      <c r="E3" s="274"/>
      <c r="F3" s="274"/>
      <c r="G3" s="274"/>
      <c r="H3" s="274"/>
      <c r="I3" s="274"/>
    </row>
    <row r="4" spans="2:11" ht="31.5" customHeight="1" thickBot="1" x14ac:dyDescent="0.3">
      <c r="B4" s="275" t="s">
        <v>1</v>
      </c>
      <c r="C4" s="276" t="s">
        <v>1362</v>
      </c>
      <c r="D4" s="514" t="s">
        <v>1363</v>
      </c>
      <c r="E4" s="515"/>
      <c r="F4" s="515"/>
      <c r="G4" s="516"/>
      <c r="H4" s="277">
        <v>2027</v>
      </c>
      <c r="I4" s="277">
        <v>2028</v>
      </c>
      <c r="J4" s="277" t="s">
        <v>1364</v>
      </c>
    </row>
    <row r="5" spans="2:11" ht="63" thickBot="1" x14ac:dyDescent="0.3">
      <c r="B5" s="278" t="s">
        <v>1365</v>
      </c>
      <c r="C5" s="279" t="s">
        <v>1366</v>
      </c>
      <c r="D5" s="280" t="s">
        <v>1367</v>
      </c>
      <c r="E5" s="280" t="s">
        <v>1368</v>
      </c>
      <c r="F5" s="280" t="s">
        <v>1369</v>
      </c>
      <c r="G5" s="280" t="s">
        <v>1370</v>
      </c>
      <c r="H5" s="281" t="s">
        <v>1371</v>
      </c>
      <c r="I5" s="281" t="s">
        <v>1372</v>
      </c>
      <c r="J5" s="282" t="s">
        <v>1373</v>
      </c>
    </row>
    <row r="6" spans="2:11" ht="15.6" x14ac:dyDescent="0.25">
      <c r="B6" s="283" t="s">
        <v>1374</v>
      </c>
      <c r="C6" s="284"/>
      <c r="D6" s="284"/>
      <c r="E6" s="284"/>
      <c r="F6" s="284"/>
      <c r="G6" s="284"/>
      <c r="H6" s="285"/>
      <c r="I6" s="285"/>
      <c r="J6" s="285"/>
      <c r="K6" s="291"/>
    </row>
    <row r="7" spans="2:11" ht="15.6" x14ac:dyDescent="0.25">
      <c r="B7" s="286" t="s">
        <v>1375</v>
      </c>
      <c r="C7" s="284">
        <v>10000</v>
      </c>
      <c r="D7" s="284">
        <v>16790</v>
      </c>
      <c r="E7" s="284">
        <v>13915</v>
      </c>
      <c r="F7" s="284">
        <v>79620</v>
      </c>
      <c r="G7" s="284">
        <v>110325</v>
      </c>
      <c r="H7" s="284">
        <v>29248</v>
      </c>
      <c r="I7" s="287">
        <v>10000</v>
      </c>
      <c r="J7" s="288">
        <v>149573</v>
      </c>
    </row>
    <row r="8" spans="2:11" ht="15.6" x14ac:dyDescent="0.25">
      <c r="B8" s="286" t="s">
        <v>1376</v>
      </c>
      <c r="C8" s="284">
        <v>75366</v>
      </c>
      <c r="D8" s="284">
        <v>143580.63326704002</v>
      </c>
      <c r="E8" s="284">
        <v>16300.103770159998</v>
      </c>
      <c r="F8" s="284">
        <v>0</v>
      </c>
      <c r="G8" s="284">
        <v>159880.73703720002</v>
      </c>
      <c r="H8" s="289">
        <v>81246.110740920005</v>
      </c>
      <c r="I8" s="290">
        <v>88933.721815012002</v>
      </c>
      <c r="J8" s="288">
        <v>330060.56959313201</v>
      </c>
      <c r="K8" s="291"/>
    </row>
    <row r="9" spans="2:11" ht="31.2" x14ac:dyDescent="0.25">
      <c r="B9" s="286" t="s">
        <v>1377</v>
      </c>
      <c r="C9" s="284">
        <v>40000</v>
      </c>
      <c r="D9" s="284">
        <v>54700</v>
      </c>
      <c r="E9" s="284">
        <v>0</v>
      </c>
      <c r="F9" s="284">
        <v>0</v>
      </c>
      <c r="G9" s="284">
        <v>54700</v>
      </c>
      <c r="H9" s="289">
        <v>0</v>
      </c>
      <c r="I9" s="290">
        <v>0</v>
      </c>
      <c r="J9" s="288">
        <v>54700</v>
      </c>
      <c r="K9" s="291"/>
    </row>
    <row r="10" spans="2:11" ht="31.2" x14ac:dyDescent="0.25">
      <c r="B10" s="286" t="s">
        <v>1378</v>
      </c>
      <c r="C10" s="284">
        <v>30000</v>
      </c>
      <c r="D10" s="284">
        <v>30000</v>
      </c>
      <c r="E10" s="284">
        <v>0</v>
      </c>
      <c r="F10" s="284">
        <v>0</v>
      </c>
      <c r="G10" s="284">
        <v>30000</v>
      </c>
      <c r="H10" s="289">
        <v>0</v>
      </c>
      <c r="I10" s="290">
        <v>0</v>
      </c>
      <c r="J10" s="288">
        <v>30000</v>
      </c>
      <c r="K10" s="291"/>
    </row>
    <row r="11" spans="2:11" ht="30.9" hidden="1" customHeight="1" x14ac:dyDescent="0.25">
      <c r="B11" s="292" t="s">
        <v>1379</v>
      </c>
      <c r="C11" s="284"/>
      <c r="D11" s="284"/>
      <c r="E11" s="284"/>
      <c r="F11" s="293"/>
      <c r="G11" s="293">
        <v>0</v>
      </c>
      <c r="H11" s="293">
        <v>0</v>
      </c>
      <c r="I11" s="294"/>
      <c r="J11" s="295">
        <v>0</v>
      </c>
      <c r="K11" s="291"/>
    </row>
    <row r="12" spans="2:11" ht="30.9" hidden="1" customHeight="1" x14ac:dyDescent="0.25">
      <c r="B12" s="292" t="s">
        <v>1380</v>
      </c>
      <c r="C12" s="284"/>
      <c r="D12" s="284"/>
      <c r="E12" s="284"/>
      <c r="F12" s="293"/>
      <c r="G12" s="293">
        <v>0</v>
      </c>
      <c r="H12" s="293">
        <v>0</v>
      </c>
      <c r="I12" s="294"/>
      <c r="J12" s="295">
        <v>0</v>
      </c>
      <c r="K12" s="342"/>
    </row>
    <row r="13" spans="2:11" ht="46.8" x14ac:dyDescent="0.25">
      <c r="B13" s="286" t="s">
        <v>1381</v>
      </c>
      <c r="C13" s="284">
        <v>40000</v>
      </c>
      <c r="D13" s="284">
        <v>0</v>
      </c>
      <c r="E13" s="284">
        <v>0</v>
      </c>
      <c r="F13" s="284">
        <v>0</v>
      </c>
      <c r="G13" s="284">
        <v>0</v>
      </c>
      <c r="H13" s="289">
        <v>0</v>
      </c>
      <c r="I13" s="290">
        <v>0</v>
      </c>
      <c r="J13" s="288">
        <v>0</v>
      </c>
    </row>
    <row r="14" spans="2:11" ht="31.2" x14ac:dyDescent="0.25">
      <c r="B14" s="296" t="s">
        <v>1382</v>
      </c>
      <c r="C14" s="297">
        <v>195366</v>
      </c>
      <c r="D14" s="297">
        <v>245070.63326704002</v>
      </c>
      <c r="E14" s="297">
        <v>30215.10377016</v>
      </c>
      <c r="F14" s="297">
        <v>79620</v>
      </c>
      <c r="G14" s="297">
        <v>354905.73703720002</v>
      </c>
      <c r="H14" s="297">
        <v>110494.11074092</v>
      </c>
      <c r="I14" s="297">
        <v>98933.721815012002</v>
      </c>
      <c r="J14" s="297">
        <v>564333.56959313201</v>
      </c>
    </row>
    <row r="15" spans="2:11" ht="15.6" x14ac:dyDescent="0.25">
      <c r="B15" s="286" t="s">
        <v>1383</v>
      </c>
      <c r="C15" s="298">
        <v>-38438</v>
      </c>
      <c r="D15" s="298">
        <v>-41516</v>
      </c>
      <c r="E15" s="298">
        <v>0</v>
      </c>
      <c r="F15" s="298">
        <v>0</v>
      </c>
      <c r="G15" s="298">
        <v>-41516</v>
      </c>
      <c r="H15" s="298">
        <v>-40200</v>
      </c>
      <c r="I15" s="298">
        <v>-37812.758000000002</v>
      </c>
      <c r="J15" s="288">
        <v>-119528.758</v>
      </c>
      <c r="K15" s="291"/>
    </row>
    <row r="16" spans="2:11" ht="15.6" x14ac:dyDescent="0.25">
      <c r="B16" s="286" t="s">
        <v>1384</v>
      </c>
      <c r="C16" s="298">
        <v>-15080</v>
      </c>
      <c r="D16" s="298">
        <v>-15703</v>
      </c>
      <c r="E16" s="298">
        <v>0</v>
      </c>
      <c r="F16" s="298">
        <v>0</v>
      </c>
      <c r="G16" s="298">
        <v>-15703</v>
      </c>
      <c r="H16" s="298">
        <v>-15000</v>
      </c>
      <c r="I16" s="298">
        <v>-15000</v>
      </c>
      <c r="J16" s="288">
        <v>-45703</v>
      </c>
    </row>
    <row r="17" spans="2:11" ht="47.4" thickBot="1" x14ac:dyDescent="0.3">
      <c r="B17" s="299" t="s">
        <v>1385</v>
      </c>
      <c r="C17" s="300">
        <v>-53518</v>
      </c>
      <c r="D17" s="300">
        <v>-57219</v>
      </c>
      <c r="E17" s="300">
        <v>0</v>
      </c>
      <c r="F17" s="300">
        <v>0</v>
      </c>
      <c r="G17" s="300">
        <v>-57219</v>
      </c>
      <c r="H17" s="300">
        <v>-55200</v>
      </c>
      <c r="I17" s="300">
        <v>-52812.758000000002</v>
      </c>
      <c r="J17" s="300">
        <v>-165231.758</v>
      </c>
    </row>
    <row r="18" spans="2:11" ht="31.8" thickBot="1" x14ac:dyDescent="0.3">
      <c r="B18" s="301" t="s">
        <v>1386</v>
      </c>
      <c r="C18" s="302">
        <v>141848</v>
      </c>
      <c r="D18" s="302">
        <v>187851.63326704002</v>
      </c>
      <c r="E18" s="302">
        <v>30215.10377016</v>
      </c>
      <c r="F18" s="302">
        <v>79620</v>
      </c>
      <c r="G18" s="302">
        <v>297686.73703720002</v>
      </c>
      <c r="H18" s="300">
        <v>55294.110740920005</v>
      </c>
      <c r="I18" s="300">
        <v>46120.963815012001</v>
      </c>
      <c r="J18" s="302">
        <v>399101.81159313198</v>
      </c>
    </row>
    <row r="19" spans="2:11" ht="31.2" x14ac:dyDescent="0.25">
      <c r="B19" s="303" t="s">
        <v>1387</v>
      </c>
      <c r="C19" s="284">
        <v>38438</v>
      </c>
      <c r="D19" s="290">
        <v>41516</v>
      </c>
      <c r="E19" s="290">
        <v>0</v>
      </c>
      <c r="F19" s="290"/>
      <c r="G19" s="284">
        <v>41516</v>
      </c>
      <c r="H19" s="290">
        <v>40200</v>
      </c>
      <c r="I19" s="290">
        <v>37812.758000000002</v>
      </c>
      <c r="J19" s="288">
        <v>119528.758</v>
      </c>
    </row>
    <row r="20" spans="2:11" ht="15.6" x14ac:dyDescent="0.25">
      <c r="B20" s="286" t="s">
        <v>1388</v>
      </c>
      <c r="C20" s="284">
        <v>0</v>
      </c>
      <c r="D20" s="289"/>
      <c r="E20" s="304"/>
      <c r="F20" s="289"/>
      <c r="G20" s="284">
        <v>0</v>
      </c>
      <c r="H20" s="289">
        <v>0</v>
      </c>
      <c r="I20" s="290"/>
      <c r="J20" s="288">
        <v>0</v>
      </c>
    </row>
    <row r="21" spans="2:11" ht="31.2" x14ac:dyDescent="0.25">
      <c r="B21" s="286" t="s">
        <v>1389</v>
      </c>
      <c r="C21" s="284"/>
      <c r="D21" s="289"/>
      <c r="E21" s="304"/>
      <c r="F21" s="289"/>
      <c r="G21" s="284">
        <v>0</v>
      </c>
      <c r="H21" s="289">
        <v>0</v>
      </c>
      <c r="I21" s="290"/>
      <c r="J21" s="288">
        <v>0</v>
      </c>
    </row>
    <row r="22" spans="2:11" ht="16.2" thickBot="1" x14ac:dyDescent="0.3">
      <c r="B22" s="305" t="s">
        <v>1390</v>
      </c>
      <c r="C22" s="306">
        <v>69644</v>
      </c>
      <c r="D22" s="307">
        <v>121252</v>
      </c>
      <c r="E22" s="307"/>
      <c r="F22" s="307"/>
      <c r="G22" s="284">
        <v>121252</v>
      </c>
      <c r="H22" s="307">
        <v>114707</v>
      </c>
      <c r="I22" s="308">
        <v>111417</v>
      </c>
      <c r="J22" s="288">
        <v>347376</v>
      </c>
      <c r="K22" s="291"/>
    </row>
    <row r="23" spans="2:11" ht="31.8" thickBot="1" x14ac:dyDescent="0.3">
      <c r="B23" s="301" t="s">
        <v>1391</v>
      </c>
      <c r="C23" s="302">
        <v>108082</v>
      </c>
      <c r="D23" s="302">
        <v>162768</v>
      </c>
      <c r="E23" s="302">
        <v>0</v>
      </c>
      <c r="F23" s="302">
        <v>0</v>
      </c>
      <c r="G23" s="302">
        <v>162768</v>
      </c>
      <c r="H23" s="302">
        <v>154907</v>
      </c>
      <c r="I23" s="302">
        <v>149229.758</v>
      </c>
      <c r="J23" s="302">
        <v>466904.75800000003</v>
      </c>
    </row>
    <row r="24" spans="2:11" ht="31.8" thickBot="1" x14ac:dyDescent="0.3">
      <c r="B24" s="309" t="s">
        <v>1392</v>
      </c>
      <c r="C24" s="302">
        <v>249930</v>
      </c>
      <c r="D24" s="310">
        <v>350619.63326704002</v>
      </c>
      <c r="E24" s="310">
        <v>30215.10377016</v>
      </c>
      <c r="F24" s="310">
        <v>79620</v>
      </c>
      <c r="G24" s="310">
        <v>460454.73703720002</v>
      </c>
      <c r="H24" s="302">
        <v>210201.11074092</v>
      </c>
      <c r="I24" s="302">
        <v>195350.72181501199</v>
      </c>
      <c r="J24" s="302">
        <v>866006.56959313201</v>
      </c>
    </row>
    <row r="25" spans="2:11" ht="16.2" thickBot="1" x14ac:dyDescent="0.3">
      <c r="B25" s="311"/>
      <c r="C25" s="312"/>
      <c r="D25" s="312"/>
      <c r="E25" s="312"/>
      <c r="F25" s="312"/>
      <c r="G25" s="312"/>
      <c r="H25" s="312"/>
      <c r="I25" s="312"/>
    </row>
    <row r="26" spans="2:11" x14ac:dyDescent="0.25">
      <c r="B26" s="313" t="s">
        <v>1393</v>
      </c>
      <c r="C26" s="314"/>
      <c r="D26" s="343" t="s">
        <v>1363</v>
      </c>
      <c r="E26" s="344"/>
      <c r="F26" s="344"/>
      <c r="G26" s="345"/>
      <c r="H26" s="315">
        <v>2027</v>
      </c>
      <c r="I26" s="315">
        <v>2028</v>
      </c>
      <c r="J26" s="315" t="s">
        <v>1364</v>
      </c>
    </row>
    <row r="27" spans="2:11" ht="62.4" x14ac:dyDescent="0.25">
      <c r="B27" s="316"/>
      <c r="C27" s="317" t="s">
        <v>1394</v>
      </c>
      <c r="D27" s="318" t="s">
        <v>1395</v>
      </c>
      <c r="E27" s="318" t="s">
        <v>1396</v>
      </c>
      <c r="F27" s="318" t="s">
        <v>1369</v>
      </c>
      <c r="G27" s="318" t="s">
        <v>1397</v>
      </c>
      <c r="H27" s="317" t="s">
        <v>1398</v>
      </c>
      <c r="I27" s="317" t="s">
        <v>1399</v>
      </c>
      <c r="J27" s="317" t="s">
        <v>1373</v>
      </c>
    </row>
    <row r="28" spans="2:11" ht="15.6" x14ac:dyDescent="0.25">
      <c r="B28" s="319" t="s">
        <v>1400</v>
      </c>
      <c r="C28" s="320">
        <v>163930</v>
      </c>
      <c r="D28" s="321">
        <v>254419.63326704002</v>
      </c>
      <c r="E28" s="321">
        <v>30215.10377016</v>
      </c>
      <c r="F28" s="320">
        <v>79620</v>
      </c>
      <c r="G28" s="322">
        <v>364254.73703720002</v>
      </c>
      <c r="H28" s="320">
        <v>139201.11074092</v>
      </c>
      <c r="I28" s="320">
        <v>134350.72181501199</v>
      </c>
      <c r="J28" s="323">
        <v>637806.56959313201</v>
      </c>
    </row>
    <row r="29" spans="2:11" ht="31.2" x14ac:dyDescent="0.25">
      <c r="B29" s="319" t="s">
        <v>1401</v>
      </c>
      <c r="C29" s="320">
        <v>40000</v>
      </c>
      <c r="D29" s="321">
        <v>54700</v>
      </c>
      <c r="E29" s="320"/>
      <c r="F29" s="320"/>
      <c r="G29" s="322">
        <v>54700</v>
      </c>
      <c r="H29" s="320">
        <v>50000</v>
      </c>
      <c r="I29" s="320">
        <v>50000</v>
      </c>
      <c r="J29" s="323">
        <v>154700</v>
      </c>
    </row>
    <row r="30" spans="2:11" ht="31.2" x14ac:dyDescent="0.25">
      <c r="B30" s="319" t="s">
        <v>1402</v>
      </c>
      <c r="C30" s="320">
        <v>35000</v>
      </c>
      <c r="D30" s="321">
        <v>30000</v>
      </c>
      <c r="E30" s="320"/>
      <c r="F30" s="320"/>
      <c r="G30" s="322">
        <v>30000</v>
      </c>
      <c r="H30" s="320">
        <v>10000</v>
      </c>
      <c r="I30" s="320">
        <v>0</v>
      </c>
      <c r="J30" s="323">
        <v>40000</v>
      </c>
    </row>
    <row r="31" spans="2:11" ht="15.6" x14ac:dyDescent="0.25">
      <c r="B31" s="319" t="s">
        <v>1403</v>
      </c>
      <c r="C31" s="320">
        <v>11000</v>
      </c>
      <c r="D31" s="321">
        <v>11500</v>
      </c>
      <c r="E31" s="324"/>
      <c r="F31" s="320"/>
      <c r="G31" s="322">
        <v>11500</v>
      </c>
      <c r="H31" s="320">
        <v>11000</v>
      </c>
      <c r="I31" s="320">
        <v>11000</v>
      </c>
      <c r="J31" s="323">
        <v>33500</v>
      </c>
    </row>
    <row r="32" spans="2:11" ht="30.9" hidden="1" customHeight="1" x14ac:dyDescent="0.25">
      <c r="B32" s="325" t="s">
        <v>1404</v>
      </c>
      <c r="C32" s="326"/>
      <c r="D32" s="327"/>
      <c r="E32" s="328">
        <v>0</v>
      </c>
      <c r="F32" s="326"/>
      <c r="G32" s="329">
        <v>0</v>
      </c>
      <c r="H32" s="326"/>
      <c r="I32" s="326"/>
      <c r="J32" s="330">
        <v>0</v>
      </c>
    </row>
    <row r="33" spans="2:10" ht="16.2" thickBot="1" x14ac:dyDescent="0.3">
      <c r="B33" s="331" t="s">
        <v>1405</v>
      </c>
      <c r="C33" s="332">
        <v>249930</v>
      </c>
      <c r="D33" s="333">
        <v>350619.63326704002</v>
      </c>
      <c r="E33" s="333">
        <v>30215.10377016</v>
      </c>
      <c r="F33" s="333">
        <v>79620</v>
      </c>
      <c r="G33" s="333">
        <v>460454.73703720002</v>
      </c>
      <c r="H33" s="333">
        <v>210201.11074092</v>
      </c>
      <c r="I33" s="333">
        <v>195350.72181501199</v>
      </c>
      <c r="J33" s="333">
        <v>866006.56959313201</v>
      </c>
    </row>
    <row r="34" spans="2:10" ht="15.6" thickBot="1" x14ac:dyDescent="0.3">
      <c r="B34" s="334"/>
      <c r="C34" s="335"/>
      <c r="D34" s="335"/>
      <c r="E34" s="335"/>
      <c r="F34" s="335"/>
      <c r="G34" s="335"/>
      <c r="H34" s="335"/>
      <c r="I34" s="335"/>
      <c r="J34" s="335"/>
    </row>
    <row r="35" spans="2:10" ht="16.2" thickBot="1" x14ac:dyDescent="0.3">
      <c r="B35" s="336" t="s">
        <v>1406</v>
      </c>
      <c r="C35" s="337">
        <v>0</v>
      </c>
      <c r="D35" s="338">
        <v>0</v>
      </c>
      <c r="E35" s="338">
        <v>0</v>
      </c>
      <c r="F35" s="338">
        <v>0</v>
      </c>
      <c r="G35" s="338">
        <v>0</v>
      </c>
      <c r="H35" s="337">
        <v>0</v>
      </c>
      <c r="I35" s="337">
        <v>0</v>
      </c>
      <c r="J35" s="337">
        <v>0</v>
      </c>
    </row>
    <row r="37" spans="2:10" x14ac:dyDescent="0.25">
      <c r="B37" s="339"/>
    </row>
    <row r="38" spans="2:10" ht="15.6" x14ac:dyDescent="0.25">
      <c r="B38" s="340"/>
      <c r="D38" s="341"/>
      <c r="E38" s="341"/>
      <c r="J38" s="341"/>
    </row>
    <row r="39" spans="2:10" ht="15.6" x14ac:dyDescent="0.25">
      <c r="B39" s="340"/>
    </row>
  </sheetData>
  <mergeCells count="2">
    <mergeCell ref="B2:H2"/>
    <mergeCell ref="D4:G4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9461-2814-41E7-994A-E251C7CDE41C}">
  <dimension ref="A1:E19"/>
  <sheetViews>
    <sheetView rightToLeft="1" zoomScale="110" zoomScaleNormal="110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22.3984375" bestFit="1" customWidth="1"/>
    <col min="2" max="4" width="17.09765625" bestFit="1" customWidth="1"/>
    <col min="5" max="5" width="10.69921875" customWidth="1"/>
    <col min="6" max="6" width="30.09765625" bestFit="1" customWidth="1"/>
    <col min="7" max="7" width="31" bestFit="1" customWidth="1"/>
  </cols>
  <sheetData>
    <row r="1" spans="1:5" ht="15.6" x14ac:dyDescent="0.3">
      <c r="A1" s="346" t="s">
        <v>1407</v>
      </c>
      <c r="B1" s="108"/>
      <c r="C1" s="108"/>
      <c r="D1" s="108"/>
    </row>
    <row r="2" spans="1:5" ht="18" x14ac:dyDescent="0.25">
      <c r="A2" s="347" t="s">
        <v>1408</v>
      </c>
      <c r="B2" s="347"/>
      <c r="C2" s="347"/>
      <c r="D2" s="347"/>
    </row>
    <row r="3" spans="1:5" x14ac:dyDescent="0.25">
      <c r="B3" s="348"/>
      <c r="C3" s="348"/>
      <c r="D3" s="348"/>
    </row>
    <row r="4" spans="1:5" ht="36.6" customHeight="1" thickBot="1" x14ac:dyDescent="0.3">
      <c r="A4" s="364" t="s">
        <v>1409</v>
      </c>
      <c r="B4" s="365" t="s">
        <v>1410</v>
      </c>
      <c r="C4" s="366" t="s">
        <v>1411</v>
      </c>
      <c r="D4" s="365" t="s">
        <v>1412</v>
      </c>
      <c r="E4" s="367" t="s">
        <v>1413</v>
      </c>
    </row>
    <row r="5" spans="1:5" x14ac:dyDescent="0.25">
      <c r="A5" s="370" t="s">
        <v>86</v>
      </c>
      <c r="B5" s="362">
        <v>15884</v>
      </c>
      <c r="C5" s="362">
        <v>10166</v>
      </c>
      <c r="D5" s="363">
        <v>10166</v>
      </c>
      <c r="E5" s="362">
        <v>36216</v>
      </c>
    </row>
    <row r="6" spans="1:5" x14ac:dyDescent="0.25">
      <c r="A6" s="370" t="s">
        <v>87</v>
      </c>
      <c r="B6" s="362">
        <v>2920</v>
      </c>
      <c r="C6" s="362">
        <v>2760</v>
      </c>
      <c r="D6" s="363">
        <v>2760</v>
      </c>
      <c r="E6" s="362">
        <v>8440</v>
      </c>
    </row>
    <row r="7" spans="1:5" x14ac:dyDescent="0.25">
      <c r="A7" s="370" t="s">
        <v>1414</v>
      </c>
      <c r="B7" s="362">
        <v>5000</v>
      </c>
      <c r="C7" s="362">
        <v>4000</v>
      </c>
      <c r="D7" s="363">
        <v>4000</v>
      </c>
      <c r="E7" s="362">
        <v>13000</v>
      </c>
    </row>
    <row r="8" spans="1:5" x14ac:dyDescent="0.25">
      <c r="A8" s="370" t="s">
        <v>90</v>
      </c>
      <c r="B8" s="362">
        <v>280727.50740013848</v>
      </c>
      <c r="C8" s="362">
        <v>144545</v>
      </c>
      <c r="D8" s="363">
        <v>134545</v>
      </c>
      <c r="E8" s="362">
        <v>559817.50740013842</v>
      </c>
    </row>
    <row r="9" spans="1:5" x14ac:dyDescent="0.25">
      <c r="A9" s="370" t="s">
        <v>91</v>
      </c>
      <c r="B9" s="362">
        <v>21192</v>
      </c>
      <c r="C9" s="362">
        <v>9160</v>
      </c>
      <c r="D9" s="363">
        <v>9160</v>
      </c>
      <c r="E9" s="362">
        <v>39512</v>
      </c>
    </row>
    <row r="10" spans="1:5" x14ac:dyDescent="0.25">
      <c r="A10" s="370" t="s">
        <v>92</v>
      </c>
      <c r="B10" s="362">
        <v>69338.750999999989</v>
      </c>
      <c r="C10" s="362">
        <v>13500</v>
      </c>
      <c r="D10" s="363">
        <v>13500</v>
      </c>
      <c r="E10" s="362">
        <v>96338.750999999989</v>
      </c>
    </row>
    <row r="11" spans="1:5" x14ac:dyDescent="0.25">
      <c r="A11" s="370" t="s">
        <v>96</v>
      </c>
      <c r="B11" s="362">
        <v>10360</v>
      </c>
      <c r="C11" s="362">
        <v>3020</v>
      </c>
      <c r="D11" s="363">
        <v>3020</v>
      </c>
      <c r="E11" s="362">
        <v>16400</v>
      </c>
    </row>
    <row r="12" spans="1:5" x14ac:dyDescent="0.25">
      <c r="A12" s="370" t="s">
        <v>98</v>
      </c>
      <c r="B12" s="362">
        <v>6520</v>
      </c>
      <c r="C12" s="362">
        <v>2100</v>
      </c>
      <c r="D12" s="363">
        <v>2100</v>
      </c>
      <c r="E12" s="362">
        <v>10720</v>
      </c>
    </row>
    <row r="13" spans="1:5" x14ac:dyDescent="0.25">
      <c r="A13" s="370" t="s">
        <v>1415</v>
      </c>
      <c r="B13" s="362">
        <v>11620</v>
      </c>
      <c r="C13" s="362">
        <v>11120</v>
      </c>
      <c r="D13" s="363">
        <v>11120</v>
      </c>
      <c r="E13" s="362">
        <v>33860</v>
      </c>
    </row>
    <row r="14" spans="1:5" x14ac:dyDescent="0.25">
      <c r="A14" s="370" t="s">
        <v>1416</v>
      </c>
      <c r="B14" s="362">
        <v>9420</v>
      </c>
      <c r="C14" s="362">
        <v>500</v>
      </c>
      <c r="D14" s="363">
        <v>500</v>
      </c>
      <c r="E14" s="362">
        <v>10420</v>
      </c>
    </row>
    <row r="15" spans="1:5" x14ac:dyDescent="0.25">
      <c r="A15" s="370" t="s">
        <v>107</v>
      </c>
      <c r="B15" s="362">
        <v>6619.62</v>
      </c>
      <c r="C15" s="362">
        <v>850</v>
      </c>
      <c r="D15" s="363">
        <v>850</v>
      </c>
      <c r="E15" s="362">
        <v>8319.619999999999</v>
      </c>
    </row>
    <row r="16" spans="1:5" x14ac:dyDescent="0.25">
      <c r="A16" s="370" t="s">
        <v>109</v>
      </c>
      <c r="B16" s="362">
        <v>16974.845000000001</v>
      </c>
      <c r="C16" s="362">
        <v>2429.8000000000002</v>
      </c>
      <c r="D16" s="363">
        <v>2429.5</v>
      </c>
      <c r="E16" s="362">
        <v>21835</v>
      </c>
    </row>
    <row r="17" spans="1:5" x14ac:dyDescent="0.25">
      <c r="A17" s="370" t="s">
        <v>112</v>
      </c>
      <c r="B17" s="362">
        <v>2422</v>
      </c>
      <c r="C17" s="362">
        <v>5250</v>
      </c>
      <c r="D17" s="363">
        <v>400</v>
      </c>
      <c r="E17" s="362">
        <v>8072</v>
      </c>
    </row>
    <row r="18" spans="1:5" x14ac:dyDescent="0.25">
      <c r="A18" s="371" t="s">
        <v>1417</v>
      </c>
      <c r="B18" s="368">
        <v>1456</v>
      </c>
      <c r="C18" s="368">
        <v>800</v>
      </c>
      <c r="D18" s="369">
        <v>800</v>
      </c>
      <c r="E18" s="368">
        <v>3056</v>
      </c>
    </row>
    <row r="19" spans="1:5" x14ac:dyDescent="0.25">
      <c r="A19" s="430" t="s">
        <v>20</v>
      </c>
      <c r="B19" s="431">
        <v>460454.72340013843</v>
      </c>
      <c r="C19" s="431">
        <v>210200.8</v>
      </c>
      <c r="D19" s="432">
        <v>195350.5</v>
      </c>
      <c r="E19" s="431">
        <v>866007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5109E-0EB1-4F92-B15D-9FFC0265E3DF}">
  <dimension ref="A1:H53"/>
  <sheetViews>
    <sheetView rightToLeft="1" zoomScaleNormal="100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25.19921875" customWidth="1"/>
    <col min="2" max="2" width="22.09765625" bestFit="1" customWidth="1"/>
    <col min="3" max="3" width="11.8984375" customWidth="1"/>
    <col min="4" max="4" width="11.59765625" customWidth="1"/>
    <col min="5" max="5" width="12.5" customWidth="1"/>
    <col min="6" max="6" width="14.19921875" customWidth="1"/>
    <col min="7" max="7" width="31" bestFit="1" customWidth="1"/>
  </cols>
  <sheetData>
    <row r="1" spans="1:8" ht="15.6" x14ac:dyDescent="0.3">
      <c r="A1" s="346" t="s">
        <v>1418</v>
      </c>
      <c r="E1" s="372"/>
      <c r="F1" s="372"/>
      <c r="G1" s="372"/>
      <c r="H1" s="373"/>
    </row>
    <row r="2" spans="1:8" ht="18" x14ac:dyDescent="0.35">
      <c r="A2" s="517" t="s">
        <v>1419</v>
      </c>
      <c r="B2" s="517"/>
      <c r="C2" s="517"/>
      <c r="D2" s="517"/>
      <c r="E2" s="517"/>
      <c r="F2" s="374"/>
      <c r="G2" s="374"/>
      <c r="H2" s="373"/>
    </row>
    <row r="3" spans="1:8" ht="14.4" thickBot="1" x14ac:dyDescent="0.3">
      <c r="D3" s="373"/>
      <c r="E3" s="372"/>
      <c r="F3" s="375"/>
      <c r="H3" s="373"/>
    </row>
    <row r="4" spans="1:8" ht="36.6" customHeight="1" thickBot="1" x14ac:dyDescent="0.3">
      <c r="A4" s="376" t="s">
        <v>1409</v>
      </c>
      <c r="B4" s="377" t="s">
        <v>1420</v>
      </c>
      <c r="C4" s="378">
        <v>2026</v>
      </c>
      <c r="D4" s="446">
        <v>2027</v>
      </c>
      <c r="E4" s="446" t="s">
        <v>1412</v>
      </c>
      <c r="F4" s="387" t="s">
        <v>1413</v>
      </c>
      <c r="H4" s="373"/>
    </row>
    <row r="5" spans="1:8" x14ac:dyDescent="0.25">
      <c r="A5" s="142" t="s">
        <v>86</v>
      </c>
      <c r="B5" s="358" t="s">
        <v>1422</v>
      </c>
      <c r="C5" s="379">
        <v>81</v>
      </c>
      <c r="D5" s="380">
        <v>81</v>
      </c>
      <c r="E5" s="380">
        <v>81</v>
      </c>
      <c r="F5" s="41">
        <v>243</v>
      </c>
    </row>
    <row r="6" spans="1:8" x14ac:dyDescent="0.25">
      <c r="A6" s="109"/>
      <c r="B6" t="s">
        <v>143</v>
      </c>
      <c r="C6" s="60">
        <v>7191</v>
      </c>
      <c r="D6" s="381">
        <v>3750</v>
      </c>
      <c r="E6" s="381">
        <v>3750</v>
      </c>
      <c r="F6" s="11">
        <v>14691</v>
      </c>
    </row>
    <row r="7" spans="1:8" x14ac:dyDescent="0.25">
      <c r="A7" s="109"/>
      <c r="B7" t="s">
        <v>144</v>
      </c>
      <c r="C7" s="60">
        <v>8512</v>
      </c>
      <c r="D7" s="381">
        <v>6255</v>
      </c>
      <c r="E7" s="381">
        <v>6255</v>
      </c>
      <c r="F7" s="11">
        <v>21022</v>
      </c>
    </row>
    <row r="8" spans="1:8" ht="14.4" thickBot="1" x14ac:dyDescent="0.3">
      <c r="A8" s="117"/>
      <c r="B8" s="439" t="s">
        <v>219</v>
      </c>
      <c r="C8" s="60">
        <v>100</v>
      </c>
      <c r="D8" s="381">
        <v>80</v>
      </c>
      <c r="E8" s="381">
        <v>80</v>
      </c>
      <c r="F8" s="11">
        <v>260</v>
      </c>
    </row>
    <row r="9" spans="1:8" ht="14.4" thickBot="1" x14ac:dyDescent="0.3">
      <c r="A9" s="433" t="s">
        <v>145</v>
      </c>
      <c r="B9" s="433"/>
      <c r="C9" s="441">
        <v>15884</v>
      </c>
      <c r="D9" s="434">
        <v>10166</v>
      </c>
      <c r="E9" s="434">
        <v>10166</v>
      </c>
      <c r="F9" s="442">
        <v>36216</v>
      </c>
    </row>
    <row r="10" spans="1:8" x14ac:dyDescent="0.25">
      <c r="A10" s="142" t="s">
        <v>87</v>
      </c>
      <c r="B10" s="358" t="s">
        <v>1423</v>
      </c>
      <c r="C10" s="60">
        <v>2860</v>
      </c>
      <c r="D10" s="381">
        <v>2700</v>
      </c>
      <c r="E10" s="381">
        <v>2700</v>
      </c>
      <c r="F10" s="11">
        <v>8260</v>
      </c>
    </row>
    <row r="11" spans="1:8" ht="14.4" thickBot="1" x14ac:dyDescent="0.3">
      <c r="A11" s="117"/>
      <c r="B11" s="439" t="s">
        <v>1424</v>
      </c>
      <c r="C11" s="60">
        <v>60</v>
      </c>
      <c r="D11" s="381">
        <v>60</v>
      </c>
      <c r="E11" s="381">
        <v>60</v>
      </c>
      <c r="F11" s="11">
        <v>180</v>
      </c>
    </row>
    <row r="12" spans="1:8" ht="14.4" thickBot="1" x14ac:dyDescent="0.3">
      <c r="A12" s="433" t="s">
        <v>148</v>
      </c>
      <c r="B12" s="433"/>
      <c r="C12" s="441">
        <v>2920</v>
      </c>
      <c r="D12" s="434">
        <v>2760</v>
      </c>
      <c r="E12" s="434">
        <v>2760</v>
      </c>
      <c r="F12" s="442">
        <v>8440</v>
      </c>
    </row>
    <row r="13" spans="1:8" ht="14.4" thickBot="1" x14ac:dyDescent="0.3">
      <c r="A13" s="353" t="s">
        <v>1414</v>
      </c>
      <c r="B13" s="440" t="s">
        <v>1425</v>
      </c>
      <c r="C13" s="60">
        <v>5000</v>
      </c>
      <c r="D13" s="381">
        <v>4000</v>
      </c>
      <c r="E13" s="381">
        <v>4000</v>
      </c>
      <c r="F13" s="11">
        <v>13000</v>
      </c>
    </row>
    <row r="14" spans="1:8" ht="14.4" thickBot="1" x14ac:dyDescent="0.3">
      <c r="A14" s="433" t="s">
        <v>1426</v>
      </c>
      <c r="B14" s="433"/>
      <c r="C14" s="441">
        <v>5000</v>
      </c>
      <c r="D14" s="434">
        <v>4000</v>
      </c>
      <c r="E14" s="434">
        <v>4000</v>
      </c>
      <c r="F14" s="442">
        <v>13000</v>
      </c>
    </row>
    <row r="15" spans="1:8" x14ac:dyDescent="0.25">
      <c r="A15" s="142" t="s">
        <v>90</v>
      </c>
      <c r="B15" s="358" t="s">
        <v>1427</v>
      </c>
      <c r="C15" s="60">
        <v>7250</v>
      </c>
      <c r="D15" s="381">
        <v>2200</v>
      </c>
      <c r="E15" s="381">
        <v>2200</v>
      </c>
      <c r="F15" s="11">
        <v>11650</v>
      </c>
    </row>
    <row r="16" spans="1:8" x14ac:dyDescent="0.25">
      <c r="A16" s="109"/>
      <c r="B16" t="s">
        <v>185</v>
      </c>
      <c r="C16" s="60">
        <v>150</v>
      </c>
      <c r="D16" s="381">
        <v>150</v>
      </c>
      <c r="E16" s="381">
        <v>150</v>
      </c>
      <c r="F16" s="11">
        <v>450</v>
      </c>
    </row>
    <row r="17" spans="1:6" x14ac:dyDescent="0.25">
      <c r="A17" s="109"/>
      <c r="B17" t="s">
        <v>1428</v>
      </c>
      <c r="C17" s="60">
        <v>21465</v>
      </c>
      <c r="D17" s="381">
        <v>3850</v>
      </c>
      <c r="E17" s="381">
        <v>3850</v>
      </c>
      <c r="F17" s="11">
        <v>29165</v>
      </c>
    </row>
    <row r="18" spans="1:6" x14ac:dyDescent="0.25">
      <c r="A18" s="109"/>
      <c r="B18" t="s">
        <v>1429</v>
      </c>
      <c r="C18" s="60">
        <v>7040</v>
      </c>
      <c r="D18" s="381">
        <v>2505</v>
      </c>
      <c r="E18" s="381">
        <v>2505</v>
      </c>
      <c r="F18" s="11">
        <v>12050</v>
      </c>
    </row>
    <row r="19" spans="1:6" ht="14.4" thickBot="1" x14ac:dyDescent="0.3">
      <c r="A19" s="117"/>
      <c r="B19" s="439" t="s">
        <v>225</v>
      </c>
      <c r="C19" s="60">
        <v>244822.50740013848</v>
      </c>
      <c r="D19" s="381">
        <v>135840</v>
      </c>
      <c r="E19" s="381">
        <v>125840</v>
      </c>
      <c r="F19" s="11">
        <v>506502.50740013842</v>
      </c>
    </row>
    <row r="20" spans="1:6" ht="14.4" thickBot="1" x14ac:dyDescent="0.3">
      <c r="A20" s="433" t="s">
        <v>156</v>
      </c>
      <c r="B20" s="433"/>
      <c r="C20" s="441">
        <v>280727.50740013848</v>
      </c>
      <c r="D20" s="434">
        <v>144545</v>
      </c>
      <c r="E20" s="434">
        <v>134545</v>
      </c>
      <c r="F20" s="442">
        <v>559817.50740013842</v>
      </c>
    </row>
    <row r="21" spans="1:6" x14ac:dyDescent="0.25">
      <c r="A21" s="142" t="s">
        <v>91</v>
      </c>
      <c r="B21" s="358" t="s">
        <v>1430</v>
      </c>
      <c r="C21" s="60">
        <v>13390</v>
      </c>
      <c r="D21" s="381">
        <v>6460</v>
      </c>
      <c r="E21" s="381">
        <v>6460</v>
      </c>
      <c r="F21" s="11">
        <v>26310</v>
      </c>
    </row>
    <row r="22" spans="1:6" x14ac:dyDescent="0.25">
      <c r="A22" s="109"/>
      <c r="B22" t="s">
        <v>1431</v>
      </c>
      <c r="C22" s="60">
        <v>120</v>
      </c>
      <c r="D22" s="381">
        <v>50</v>
      </c>
      <c r="E22" s="381">
        <v>50</v>
      </c>
      <c r="F22" s="11">
        <v>220</v>
      </c>
    </row>
    <row r="23" spans="1:6" x14ac:dyDescent="0.25">
      <c r="A23" s="109"/>
      <c r="B23" t="s">
        <v>159</v>
      </c>
      <c r="C23" s="60">
        <v>6667</v>
      </c>
      <c r="D23" s="381">
        <v>2150</v>
      </c>
      <c r="E23" s="381">
        <v>2150</v>
      </c>
      <c r="F23" s="11">
        <v>10967</v>
      </c>
    </row>
    <row r="24" spans="1:6" ht="14.4" thickBot="1" x14ac:dyDescent="0.3">
      <c r="A24" s="117"/>
      <c r="B24" s="439" t="s">
        <v>1432</v>
      </c>
      <c r="C24" s="60">
        <v>1015</v>
      </c>
      <c r="D24" s="381">
        <v>500</v>
      </c>
      <c r="E24" s="381">
        <v>500</v>
      </c>
      <c r="F24" s="11">
        <v>2015</v>
      </c>
    </row>
    <row r="25" spans="1:6" s="230" customFormat="1" ht="14.4" thickBot="1" x14ac:dyDescent="0.3">
      <c r="A25" s="433" t="s">
        <v>163</v>
      </c>
      <c r="B25" s="433"/>
      <c r="C25" s="441">
        <v>21192</v>
      </c>
      <c r="D25" s="434">
        <v>9160</v>
      </c>
      <c r="E25" s="434">
        <v>9160</v>
      </c>
      <c r="F25" s="442">
        <v>39512</v>
      </c>
    </row>
    <row r="26" spans="1:6" x14ac:dyDescent="0.25">
      <c r="A26" s="142" t="s">
        <v>92</v>
      </c>
      <c r="B26" s="358" t="s">
        <v>1433</v>
      </c>
      <c r="C26" s="60">
        <v>41125.750999999997</v>
      </c>
      <c r="D26" s="381">
        <v>0</v>
      </c>
      <c r="E26" s="381">
        <v>0</v>
      </c>
      <c r="F26" s="11">
        <v>41125.750999999997</v>
      </c>
    </row>
    <row r="27" spans="1:6" x14ac:dyDescent="0.25">
      <c r="A27" s="109"/>
      <c r="B27" t="s">
        <v>1434</v>
      </c>
      <c r="C27" s="60">
        <v>2000</v>
      </c>
      <c r="D27" s="381">
        <v>2000</v>
      </c>
      <c r="E27" s="381">
        <v>2000</v>
      </c>
      <c r="F27" s="11">
        <v>6000</v>
      </c>
    </row>
    <row r="28" spans="1:6" x14ac:dyDescent="0.25">
      <c r="A28" s="109"/>
      <c r="B28" t="s">
        <v>330</v>
      </c>
      <c r="C28" s="60">
        <v>1400</v>
      </c>
      <c r="D28" s="381">
        <v>1400</v>
      </c>
      <c r="E28" s="381">
        <v>1400</v>
      </c>
      <c r="F28" s="11">
        <v>4200</v>
      </c>
    </row>
    <row r="29" spans="1:6" x14ac:dyDescent="0.25">
      <c r="A29" s="109"/>
      <c r="B29" t="s">
        <v>1435</v>
      </c>
      <c r="C29" s="60">
        <v>100</v>
      </c>
      <c r="D29" s="381">
        <v>50</v>
      </c>
      <c r="E29" s="381">
        <v>50</v>
      </c>
      <c r="F29" s="11">
        <v>200</v>
      </c>
    </row>
    <row r="30" spans="1:6" x14ac:dyDescent="0.25">
      <c r="A30" s="109"/>
      <c r="B30" t="s">
        <v>1436</v>
      </c>
      <c r="C30" s="60">
        <v>100</v>
      </c>
      <c r="D30" s="381">
        <v>50</v>
      </c>
      <c r="E30" s="381">
        <v>50</v>
      </c>
      <c r="F30" s="11">
        <v>200</v>
      </c>
    </row>
    <row r="31" spans="1:6" ht="14.4" thickBot="1" x14ac:dyDescent="0.3">
      <c r="A31" s="117"/>
      <c r="B31" s="439" t="s">
        <v>1437</v>
      </c>
      <c r="C31" s="60">
        <v>24613</v>
      </c>
      <c r="D31" s="381">
        <v>10000</v>
      </c>
      <c r="E31" s="381">
        <v>10000</v>
      </c>
      <c r="F31" s="11">
        <v>44613</v>
      </c>
    </row>
    <row r="32" spans="1:6" s="230" customFormat="1" ht="14.4" thickBot="1" x14ac:dyDescent="0.3">
      <c r="A32" s="433" t="s">
        <v>177</v>
      </c>
      <c r="B32" s="433"/>
      <c r="C32" s="441">
        <v>69338.750999999989</v>
      </c>
      <c r="D32" s="434">
        <v>13500</v>
      </c>
      <c r="E32" s="434">
        <v>13500</v>
      </c>
      <c r="F32" s="442">
        <v>96338.750999999989</v>
      </c>
    </row>
    <row r="33" spans="1:6" ht="14.4" thickBot="1" x14ac:dyDescent="0.3">
      <c r="A33" s="353" t="s">
        <v>96</v>
      </c>
      <c r="B33" s="440" t="s">
        <v>96</v>
      </c>
      <c r="C33" s="60">
        <v>10360</v>
      </c>
      <c r="D33" s="381">
        <v>3020</v>
      </c>
      <c r="E33" s="381">
        <v>3020</v>
      </c>
      <c r="F33" s="11">
        <v>16400</v>
      </c>
    </row>
    <row r="34" spans="1:6" s="230" customFormat="1" ht="14.4" thickBot="1" x14ac:dyDescent="0.3">
      <c r="A34" s="433" t="s">
        <v>180</v>
      </c>
      <c r="B34" s="433"/>
      <c r="C34" s="441">
        <v>10360</v>
      </c>
      <c r="D34" s="434">
        <v>3020</v>
      </c>
      <c r="E34" s="434">
        <v>3020</v>
      </c>
      <c r="F34" s="442">
        <v>16400</v>
      </c>
    </row>
    <row r="35" spans="1:6" x14ac:dyDescent="0.25">
      <c r="A35" s="142" t="s">
        <v>98</v>
      </c>
      <c r="B35" s="358" t="s">
        <v>1438</v>
      </c>
      <c r="C35" s="60">
        <v>520</v>
      </c>
      <c r="D35" s="381">
        <v>100</v>
      </c>
      <c r="E35" s="381">
        <v>100</v>
      </c>
      <c r="F35" s="11">
        <v>720</v>
      </c>
    </row>
    <row r="36" spans="1:6" ht="14.4" thickBot="1" x14ac:dyDescent="0.3">
      <c r="A36" s="117"/>
      <c r="B36" s="439" t="s">
        <v>1439</v>
      </c>
      <c r="C36" s="60">
        <v>6000</v>
      </c>
      <c r="D36" s="381">
        <v>2000</v>
      </c>
      <c r="E36" s="381">
        <v>2000</v>
      </c>
      <c r="F36" s="11">
        <v>10000</v>
      </c>
    </row>
    <row r="37" spans="1:6" s="230" customFormat="1" ht="14.4" thickBot="1" x14ac:dyDescent="0.3">
      <c r="A37" s="433" t="s">
        <v>235</v>
      </c>
      <c r="B37" s="433"/>
      <c r="C37" s="441">
        <v>6520</v>
      </c>
      <c r="D37" s="434">
        <v>2100</v>
      </c>
      <c r="E37" s="434">
        <v>2100</v>
      </c>
      <c r="F37" s="442">
        <v>10720</v>
      </c>
    </row>
    <row r="38" spans="1:6" x14ac:dyDescent="0.25">
      <c r="A38" s="142" t="s">
        <v>1415</v>
      </c>
      <c r="B38" s="358" t="s">
        <v>330</v>
      </c>
      <c r="C38" s="60">
        <v>120</v>
      </c>
      <c r="D38" s="381">
        <v>120</v>
      </c>
      <c r="E38" s="381">
        <v>120</v>
      </c>
      <c r="F38" s="11">
        <v>360</v>
      </c>
    </row>
    <row r="39" spans="1:6" ht="14.4" thickBot="1" x14ac:dyDescent="0.3">
      <c r="A39" s="117"/>
      <c r="B39" s="439" t="s">
        <v>1440</v>
      </c>
      <c r="C39" s="60">
        <v>11500</v>
      </c>
      <c r="D39" s="381">
        <v>11000</v>
      </c>
      <c r="E39" s="381">
        <v>11000</v>
      </c>
      <c r="F39" s="11">
        <v>33500</v>
      </c>
    </row>
    <row r="40" spans="1:6" s="230" customFormat="1" ht="14.4" thickBot="1" x14ac:dyDescent="0.3">
      <c r="A40" s="433" t="s">
        <v>1441</v>
      </c>
      <c r="B40" s="433"/>
      <c r="C40" s="441">
        <v>11620</v>
      </c>
      <c r="D40" s="434">
        <v>11120</v>
      </c>
      <c r="E40" s="434">
        <v>11120</v>
      </c>
      <c r="F40" s="442">
        <v>33860</v>
      </c>
    </row>
    <row r="41" spans="1:6" ht="14.4" thickBot="1" x14ac:dyDescent="0.3">
      <c r="A41" s="353" t="s">
        <v>1416</v>
      </c>
      <c r="B41" s="440" t="s">
        <v>1442</v>
      </c>
      <c r="C41" s="60">
        <v>9420</v>
      </c>
      <c r="D41" s="381">
        <v>500</v>
      </c>
      <c r="E41" s="381">
        <v>500</v>
      </c>
      <c r="F41" s="11">
        <v>10420</v>
      </c>
    </row>
    <row r="42" spans="1:6" s="230" customFormat="1" ht="14.4" thickBot="1" x14ac:dyDescent="0.3">
      <c r="A42" s="433" t="s">
        <v>1443</v>
      </c>
      <c r="B42" s="433"/>
      <c r="C42" s="441">
        <v>9420</v>
      </c>
      <c r="D42" s="434">
        <v>500</v>
      </c>
      <c r="E42" s="434">
        <v>500</v>
      </c>
      <c r="F42" s="442">
        <v>10420</v>
      </c>
    </row>
    <row r="43" spans="1:6" x14ac:dyDescent="0.25">
      <c r="A43" s="142" t="s">
        <v>107</v>
      </c>
      <c r="B43" s="358" t="s">
        <v>1444</v>
      </c>
      <c r="C43" s="60">
        <v>50</v>
      </c>
      <c r="D43" s="381">
        <v>50</v>
      </c>
      <c r="E43" s="381">
        <v>50</v>
      </c>
      <c r="F43" s="11">
        <v>150</v>
      </c>
    </row>
    <row r="44" spans="1:6" ht="14.4" thickBot="1" x14ac:dyDescent="0.3">
      <c r="A44" s="117"/>
      <c r="B44" s="439" t="s">
        <v>1445</v>
      </c>
      <c r="C44" s="60">
        <v>6569.62</v>
      </c>
      <c r="D44" s="381">
        <v>800</v>
      </c>
      <c r="E44" s="381">
        <v>800</v>
      </c>
      <c r="F44" s="11">
        <v>8169.62</v>
      </c>
    </row>
    <row r="45" spans="1:6" s="230" customFormat="1" ht="14.4" thickBot="1" x14ac:dyDescent="0.3">
      <c r="A45" s="433" t="s">
        <v>196</v>
      </c>
      <c r="B45" s="433"/>
      <c r="C45" s="441">
        <v>6619.62</v>
      </c>
      <c r="D45" s="434">
        <v>850</v>
      </c>
      <c r="E45" s="434">
        <v>850</v>
      </c>
      <c r="F45" s="442">
        <v>8319.619999999999</v>
      </c>
    </row>
    <row r="46" spans="1:6" ht="14.4" thickBot="1" x14ac:dyDescent="0.3">
      <c r="A46" s="353" t="s">
        <v>109</v>
      </c>
      <c r="B46" s="440" t="s">
        <v>198</v>
      </c>
      <c r="C46" s="60">
        <v>16974.845000000001</v>
      </c>
      <c r="D46" s="381">
        <v>2429.8000000000002</v>
      </c>
      <c r="E46" s="381">
        <v>2429.5</v>
      </c>
      <c r="F46" s="11">
        <v>21835</v>
      </c>
    </row>
    <row r="47" spans="1:6" s="230" customFormat="1" ht="14.4" thickBot="1" x14ac:dyDescent="0.3">
      <c r="A47" s="433" t="s">
        <v>199</v>
      </c>
      <c r="B47" s="433"/>
      <c r="C47" s="441">
        <v>16974.845000000001</v>
      </c>
      <c r="D47" s="434">
        <v>2429.8000000000002</v>
      </c>
      <c r="E47" s="434">
        <v>2429.5</v>
      </c>
      <c r="F47" s="442">
        <v>21835</v>
      </c>
    </row>
    <row r="48" spans="1:6" ht="14.4" thickBot="1" x14ac:dyDescent="0.3">
      <c r="A48" s="353" t="s">
        <v>112</v>
      </c>
      <c r="B48" s="440" t="s">
        <v>1446</v>
      </c>
      <c r="C48" s="60">
        <v>2422</v>
      </c>
      <c r="D48" s="381">
        <v>5250</v>
      </c>
      <c r="E48" s="381">
        <v>400</v>
      </c>
      <c r="F48" s="11">
        <v>8072</v>
      </c>
    </row>
    <row r="49" spans="1:6" s="230" customFormat="1" ht="14.4" thickBot="1" x14ac:dyDescent="0.3">
      <c r="A49" s="433" t="s">
        <v>212</v>
      </c>
      <c r="B49" s="433"/>
      <c r="C49" s="441">
        <v>2422</v>
      </c>
      <c r="D49" s="434">
        <v>5250</v>
      </c>
      <c r="E49" s="434">
        <v>400</v>
      </c>
      <c r="F49" s="442">
        <v>8072</v>
      </c>
    </row>
    <row r="50" spans="1:6" x14ac:dyDescent="0.25">
      <c r="A50" s="142" t="s">
        <v>1417</v>
      </c>
      <c r="B50" s="358" t="s">
        <v>1447</v>
      </c>
      <c r="C50" s="60">
        <v>756</v>
      </c>
      <c r="D50" s="381">
        <v>100</v>
      </c>
      <c r="E50" s="381">
        <v>100</v>
      </c>
      <c r="F50" s="11">
        <v>956</v>
      </c>
    </row>
    <row r="51" spans="1:6" ht="14.4" thickBot="1" x14ac:dyDescent="0.3">
      <c r="A51" s="117"/>
      <c r="B51" s="439" t="s">
        <v>1417</v>
      </c>
      <c r="C51" s="60">
        <v>700</v>
      </c>
      <c r="D51" s="381">
        <v>700</v>
      </c>
      <c r="E51" s="381">
        <v>700</v>
      </c>
      <c r="F51" s="11">
        <v>2100</v>
      </c>
    </row>
    <row r="52" spans="1:6" s="230" customFormat="1" ht="14.4" thickBot="1" x14ac:dyDescent="0.3">
      <c r="A52" s="433" t="s">
        <v>1448</v>
      </c>
      <c r="B52" s="433"/>
      <c r="C52" s="443">
        <v>1456</v>
      </c>
      <c r="D52" s="444">
        <v>800</v>
      </c>
      <c r="E52" s="444">
        <v>800</v>
      </c>
      <c r="F52" s="445">
        <v>3056</v>
      </c>
    </row>
    <row r="53" spans="1:6" s="230" customFormat="1" ht="14.4" thickBot="1" x14ac:dyDescent="0.3">
      <c r="A53" s="435" t="s">
        <v>20</v>
      </c>
      <c r="B53" s="436"/>
      <c r="C53" s="437">
        <v>460454.72340013843</v>
      </c>
      <c r="D53" s="438">
        <v>210200.8</v>
      </c>
      <c r="E53" s="438">
        <v>195350.5</v>
      </c>
      <c r="F53" s="438">
        <v>866007</v>
      </c>
    </row>
  </sheetData>
  <mergeCells count="1">
    <mergeCell ref="A2:E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FC34-67BC-48DC-B428-7248A1B0D65C}">
  <dimension ref="A1:J155"/>
  <sheetViews>
    <sheetView rightToLeft="1" zoomScaleNormal="100" workbookViewId="0">
      <pane ySplit="6" topLeftCell="A20" activePane="bottomLeft" state="frozen"/>
      <selection pane="bottomLeft" activeCell="A7" sqref="A7:XFD7"/>
    </sheetView>
  </sheetViews>
  <sheetFormatPr defaultRowHeight="13.8" x14ac:dyDescent="0.25"/>
  <cols>
    <col min="1" max="1" width="21.09765625" style="385" customWidth="1"/>
    <col min="2" max="2" width="17.8984375" style="385" customWidth="1"/>
    <col min="3" max="3" width="7.8984375" bestFit="1" customWidth="1"/>
    <col min="4" max="4" width="36.09765625" customWidth="1"/>
    <col min="5" max="5" width="14.09765625" style="373" customWidth="1"/>
    <col min="6" max="6" width="14" style="373" bestFit="1" customWidth="1"/>
    <col min="7" max="7" width="13" style="373" customWidth="1"/>
    <col min="8" max="8" width="11.5" style="373" customWidth="1"/>
    <col min="9" max="9" width="13.19921875" style="373" customWidth="1"/>
    <col min="10" max="10" width="12.59765625" style="373" customWidth="1"/>
  </cols>
  <sheetData>
    <row r="1" spans="1:10" ht="15.6" x14ac:dyDescent="0.3">
      <c r="A1" s="383" t="s">
        <v>1449</v>
      </c>
      <c r="B1" s="383"/>
      <c r="E1" s="384"/>
      <c r="F1" s="384"/>
      <c r="G1" s="384"/>
    </row>
    <row r="2" spans="1:10" ht="18" x14ac:dyDescent="0.35">
      <c r="A2" s="517" t="s">
        <v>1450</v>
      </c>
      <c r="B2" s="517"/>
      <c r="C2" s="517"/>
      <c r="D2" s="517"/>
      <c r="E2" s="517"/>
      <c r="F2" s="517"/>
      <c r="G2" s="517"/>
    </row>
    <row r="3" spans="1:10" x14ac:dyDescent="0.25">
      <c r="E3" s="384"/>
      <c r="F3" s="384"/>
      <c r="G3" s="384"/>
    </row>
    <row r="4" spans="1:10" x14ac:dyDescent="0.25">
      <c r="E4" s="384"/>
      <c r="F4" s="384"/>
      <c r="G4" s="384"/>
    </row>
    <row r="5" spans="1:10" ht="14.4" thickBot="1" x14ac:dyDescent="0.3">
      <c r="E5" s="384"/>
      <c r="F5" s="384"/>
      <c r="G5" s="384"/>
    </row>
    <row r="6" spans="1:10" s="372" customFormat="1" ht="62.25" customHeight="1" thickBot="1" x14ac:dyDescent="0.3">
      <c r="A6" s="386" t="s">
        <v>1409</v>
      </c>
      <c r="B6" s="386" t="s">
        <v>1420</v>
      </c>
      <c r="C6" s="386" t="s">
        <v>1451</v>
      </c>
      <c r="D6" s="349" t="s">
        <v>1452</v>
      </c>
      <c r="E6" s="349" t="s">
        <v>1453</v>
      </c>
      <c r="F6" s="349" t="s">
        <v>1454</v>
      </c>
      <c r="G6" s="349" t="s">
        <v>1455</v>
      </c>
      <c r="H6" s="349">
        <v>2027</v>
      </c>
      <c r="I6" s="387">
        <v>2028</v>
      </c>
      <c r="J6" s="387" t="s">
        <v>1413</v>
      </c>
    </row>
    <row r="7" spans="1:10" ht="35.25" customHeight="1" thickBot="1" x14ac:dyDescent="0.3">
      <c r="A7" s="354" t="s">
        <v>86</v>
      </c>
      <c r="B7" s="354" t="s">
        <v>1422</v>
      </c>
      <c r="C7">
        <v>14005</v>
      </c>
      <c r="D7" s="143" t="s">
        <v>1456</v>
      </c>
      <c r="E7" s="355">
        <v>81</v>
      </c>
      <c r="F7" s="355">
        <v>0</v>
      </c>
      <c r="G7" s="355">
        <v>81</v>
      </c>
      <c r="H7" s="355">
        <v>81</v>
      </c>
      <c r="I7" s="356">
        <v>81</v>
      </c>
      <c r="J7" s="356">
        <v>243</v>
      </c>
    </row>
    <row r="8" spans="1:10" s="230" customFormat="1" ht="14.4" thickBot="1" x14ac:dyDescent="0.3">
      <c r="A8" s="447"/>
      <c r="B8" s="447" t="s">
        <v>1457</v>
      </c>
      <c r="C8" s="448"/>
      <c r="D8" s="449"/>
      <c r="E8" s="450">
        <v>81</v>
      </c>
      <c r="F8" s="450">
        <v>0</v>
      </c>
      <c r="G8" s="450">
        <v>81</v>
      </c>
      <c r="H8" s="450">
        <v>81</v>
      </c>
      <c r="I8" s="451">
        <v>81</v>
      </c>
      <c r="J8" s="451">
        <v>243</v>
      </c>
    </row>
    <row r="9" spans="1:10" x14ac:dyDescent="0.25">
      <c r="A9" s="359"/>
      <c r="B9" s="359" t="s">
        <v>143</v>
      </c>
      <c r="C9">
        <v>45012</v>
      </c>
      <c r="D9" s="125" t="s">
        <v>1458</v>
      </c>
      <c r="E9" s="357">
        <v>450</v>
      </c>
      <c r="F9" s="357">
        <v>76</v>
      </c>
      <c r="G9" s="357">
        <v>526</v>
      </c>
      <c r="H9" s="357">
        <v>450</v>
      </c>
      <c r="I9" s="113">
        <v>450</v>
      </c>
      <c r="J9" s="113">
        <v>1426</v>
      </c>
    </row>
    <row r="10" spans="1:10" x14ac:dyDescent="0.25">
      <c r="A10" s="352"/>
      <c r="B10" s="352"/>
      <c r="C10">
        <v>45013</v>
      </c>
      <c r="D10" s="125" t="s">
        <v>1459</v>
      </c>
      <c r="E10" s="357">
        <v>1050</v>
      </c>
      <c r="F10" s="357">
        <v>800</v>
      </c>
      <c r="G10" s="357">
        <v>1850</v>
      </c>
      <c r="H10" s="357">
        <v>300</v>
      </c>
      <c r="I10" s="113">
        <v>300</v>
      </c>
      <c r="J10" s="113">
        <v>2450</v>
      </c>
    </row>
    <row r="11" spans="1:10" ht="14.4" thickBot="1" x14ac:dyDescent="0.3">
      <c r="A11" s="382"/>
      <c r="B11" s="382"/>
      <c r="C11">
        <v>45014</v>
      </c>
      <c r="D11" s="125" t="s">
        <v>1460</v>
      </c>
      <c r="E11" s="357">
        <v>4815</v>
      </c>
      <c r="F11" s="357">
        <v>0</v>
      </c>
      <c r="G11" s="357">
        <v>4815</v>
      </c>
      <c r="H11" s="357">
        <v>3000</v>
      </c>
      <c r="I11" s="113">
        <v>3000</v>
      </c>
      <c r="J11" s="113">
        <v>10815</v>
      </c>
    </row>
    <row r="12" spans="1:10" s="230" customFormat="1" ht="14.4" thickBot="1" x14ac:dyDescent="0.3">
      <c r="A12" s="452"/>
      <c r="B12" s="447" t="s">
        <v>279</v>
      </c>
      <c r="C12" s="448"/>
      <c r="D12" s="453"/>
      <c r="E12" s="450">
        <v>6315</v>
      </c>
      <c r="F12" s="450">
        <v>876</v>
      </c>
      <c r="G12" s="450">
        <v>7191</v>
      </c>
      <c r="H12" s="450">
        <v>3750</v>
      </c>
      <c r="I12" s="451">
        <v>3750</v>
      </c>
      <c r="J12" s="451">
        <v>14691</v>
      </c>
    </row>
    <row r="13" spans="1:10" x14ac:dyDescent="0.25">
      <c r="A13" s="359"/>
      <c r="B13" s="359" t="s">
        <v>144</v>
      </c>
      <c r="C13">
        <v>22004</v>
      </c>
      <c r="D13" s="125" t="s">
        <v>1461</v>
      </c>
      <c r="E13" s="357">
        <v>1660</v>
      </c>
      <c r="F13" s="357">
        <v>557</v>
      </c>
      <c r="G13" s="357">
        <v>2217</v>
      </c>
      <c r="H13" s="357">
        <v>1600</v>
      </c>
      <c r="I13" s="113">
        <v>1600</v>
      </c>
      <c r="J13" s="113">
        <v>5417</v>
      </c>
    </row>
    <row r="14" spans="1:10" x14ac:dyDescent="0.25">
      <c r="A14" s="352"/>
      <c r="B14" s="352"/>
      <c r="C14">
        <v>47019</v>
      </c>
      <c r="D14" s="125" t="s">
        <v>1462</v>
      </c>
      <c r="E14" s="357">
        <v>3200</v>
      </c>
      <c r="F14" s="357">
        <v>1070</v>
      </c>
      <c r="G14" s="357">
        <v>4270</v>
      </c>
      <c r="H14" s="357">
        <v>3000</v>
      </c>
      <c r="I14" s="113">
        <v>3000</v>
      </c>
      <c r="J14" s="113">
        <v>10270</v>
      </c>
    </row>
    <row r="15" spans="1:10" x14ac:dyDescent="0.25">
      <c r="A15" s="352"/>
      <c r="B15" s="352"/>
      <c r="C15">
        <v>47020</v>
      </c>
      <c r="D15" s="125" t="s">
        <v>1463</v>
      </c>
      <c r="E15" s="357">
        <v>155</v>
      </c>
      <c r="F15" s="357">
        <v>20</v>
      </c>
      <c r="G15" s="357">
        <v>175</v>
      </c>
      <c r="H15" s="357">
        <v>155</v>
      </c>
      <c r="I15" s="113">
        <v>155</v>
      </c>
      <c r="J15" s="113">
        <v>485</v>
      </c>
    </row>
    <row r="16" spans="1:10" ht="14.4" thickBot="1" x14ac:dyDescent="0.3">
      <c r="A16" s="382"/>
      <c r="B16" s="382"/>
      <c r="C16">
        <v>47022</v>
      </c>
      <c r="D16" s="125" t="s">
        <v>1464</v>
      </c>
      <c r="E16" s="357">
        <v>1500</v>
      </c>
      <c r="F16" s="357">
        <v>350</v>
      </c>
      <c r="G16" s="357">
        <v>1850</v>
      </c>
      <c r="H16" s="357">
        <v>1500</v>
      </c>
      <c r="I16" s="113">
        <v>1500</v>
      </c>
      <c r="J16" s="113">
        <v>4850</v>
      </c>
    </row>
    <row r="17" spans="1:10" s="230" customFormat="1" ht="14.4" thickBot="1" x14ac:dyDescent="0.3">
      <c r="A17" s="452"/>
      <c r="B17" s="447" t="s">
        <v>295</v>
      </c>
      <c r="C17" s="448"/>
      <c r="D17" s="453"/>
      <c r="E17" s="450">
        <v>6515</v>
      </c>
      <c r="F17" s="450">
        <v>1997</v>
      </c>
      <c r="G17" s="450">
        <v>8512</v>
      </c>
      <c r="H17" s="450">
        <v>6255</v>
      </c>
      <c r="I17" s="451">
        <v>6255</v>
      </c>
      <c r="J17" s="451">
        <v>21022</v>
      </c>
    </row>
    <row r="18" spans="1:10" ht="14.4" thickBot="1" x14ac:dyDescent="0.3">
      <c r="A18" s="354"/>
      <c r="B18" s="354" t="s">
        <v>219</v>
      </c>
      <c r="C18">
        <v>14008</v>
      </c>
      <c r="D18" s="125" t="s">
        <v>1465</v>
      </c>
      <c r="E18" s="357">
        <v>100</v>
      </c>
      <c r="F18" s="357">
        <v>0</v>
      </c>
      <c r="G18" s="357">
        <v>100</v>
      </c>
      <c r="H18" s="357">
        <v>80</v>
      </c>
      <c r="I18" s="113">
        <v>80</v>
      </c>
      <c r="J18" s="113">
        <v>260</v>
      </c>
    </row>
    <row r="19" spans="1:10" s="230" customFormat="1" ht="14.4" thickBot="1" x14ac:dyDescent="0.3">
      <c r="A19" s="452"/>
      <c r="B19" s="447" t="s">
        <v>305</v>
      </c>
      <c r="C19" s="448"/>
      <c r="D19" s="453"/>
      <c r="E19" s="450">
        <v>100</v>
      </c>
      <c r="F19" s="450">
        <v>0</v>
      </c>
      <c r="G19" s="450">
        <v>100</v>
      </c>
      <c r="H19" s="450">
        <v>80</v>
      </c>
      <c r="I19" s="451">
        <v>80</v>
      </c>
      <c r="J19" s="451">
        <v>260</v>
      </c>
    </row>
    <row r="20" spans="1:10" s="230" customFormat="1" ht="14.4" thickBot="1" x14ac:dyDescent="0.3">
      <c r="A20" s="436" t="s">
        <v>145</v>
      </c>
      <c r="B20" s="436"/>
      <c r="C20" s="454"/>
      <c r="D20" s="455"/>
      <c r="E20" s="456">
        <v>13011</v>
      </c>
      <c r="F20" s="456">
        <v>2873</v>
      </c>
      <c r="G20" s="456">
        <v>15884</v>
      </c>
      <c r="H20" s="456">
        <v>10166</v>
      </c>
      <c r="I20" s="457">
        <v>10166</v>
      </c>
      <c r="J20" s="457">
        <v>36216</v>
      </c>
    </row>
    <row r="21" spans="1:10" x14ac:dyDescent="0.25">
      <c r="A21" s="359" t="s">
        <v>87</v>
      </c>
      <c r="B21" s="359" t="s">
        <v>1423</v>
      </c>
      <c r="C21">
        <v>71009</v>
      </c>
      <c r="D21" s="125" t="s">
        <v>1466</v>
      </c>
      <c r="E21" s="357">
        <v>700</v>
      </c>
      <c r="F21" s="357">
        <v>60</v>
      </c>
      <c r="G21" s="357">
        <v>760</v>
      </c>
      <c r="H21" s="357">
        <v>700</v>
      </c>
      <c r="I21" s="113">
        <v>700</v>
      </c>
      <c r="J21" s="113">
        <v>2160</v>
      </c>
    </row>
    <row r="22" spans="1:10" x14ac:dyDescent="0.25">
      <c r="A22" s="352"/>
      <c r="B22" s="352"/>
      <c r="C22">
        <v>71010</v>
      </c>
      <c r="D22" s="125" t="s">
        <v>1467</v>
      </c>
      <c r="E22" s="357">
        <v>400</v>
      </c>
      <c r="F22" s="357">
        <v>50</v>
      </c>
      <c r="G22" s="357">
        <v>450</v>
      </c>
      <c r="H22" s="357">
        <v>400</v>
      </c>
      <c r="I22" s="113">
        <v>400</v>
      </c>
      <c r="J22" s="113">
        <v>1250</v>
      </c>
    </row>
    <row r="23" spans="1:10" x14ac:dyDescent="0.25">
      <c r="A23" s="352"/>
      <c r="B23" s="352"/>
      <c r="C23">
        <v>71012</v>
      </c>
      <c r="D23" s="125" t="s">
        <v>1468</v>
      </c>
      <c r="E23" s="357">
        <v>1000</v>
      </c>
      <c r="F23" s="357">
        <v>0</v>
      </c>
      <c r="G23" s="357">
        <v>1000</v>
      </c>
      <c r="H23" s="357">
        <v>1000</v>
      </c>
      <c r="I23" s="113">
        <v>1000</v>
      </c>
      <c r="J23" s="113">
        <v>3000</v>
      </c>
    </row>
    <row r="24" spans="1:10" x14ac:dyDescent="0.25">
      <c r="A24" s="352"/>
      <c r="B24" s="352"/>
      <c r="C24">
        <v>71013</v>
      </c>
      <c r="D24" s="125" t="s">
        <v>1469</v>
      </c>
      <c r="E24" s="357">
        <v>100</v>
      </c>
      <c r="F24" s="357">
        <v>50</v>
      </c>
      <c r="G24" s="357">
        <v>150</v>
      </c>
      <c r="H24" s="357">
        <v>100</v>
      </c>
      <c r="I24" s="113">
        <v>100</v>
      </c>
      <c r="J24" s="113">
        <v>350</v>
      </c>
    </row>
    <row r="25" spans="1:10" ht="14.4" thickBot="1" x14ac:dyDescent="0.3">
      <c r="A25" s="382"/>
      <c r="B25" s="382"/>
      <c r="C25">
        <v>71015</v>
      </c>
      <c r="D25" s="125" t="s">
        <v>1470</v>
      </c>
      <c r="E25" s="357">
        <v>500</v>
      </c>
      <c r="F25" s="357">
        <v>0</v>
      </c>
      <c r="G25" s="357">
        <v>500</v>
      </c>
      <c r="H25" s="357">
        <v>500</v>
      </c>
      <c r="I25" s="113">
        <v>500</v>
      </c>
      <c r="J25" s="113">
        <v>1500</v>
      </c>
    </row>
    <row r="26" spans="1:10" s="230" customFormat="1" ht="14.4" thickBot="1" x14ac:dyDescent="0.3">
      <c r="A26" s="452"/>
      <c r="B26" s="447" t="s">
        <v>1471</v>
      </c>
      <c r="C26" s="448"/>
      <c r="D26" s="453"/>
      <c r="E26" s="450">
        <v>2700</v>
      </c>
      <c r="F26" s="450">
        <v>160</v>
      </c>
      <c r="G26" s="450">
        <v>2860</v>
      </c>
      <c r="H26" s="450">
        <v>2700</v>
      </c>
      <c r="I26" s="451">
        <v>2700</v>
      </c>
      <c r="J26" s="451">
        <v>8260</v>
      </c>
    </row>
    <row r="27" spans="1:10" ht="14.4" thickBot="1" x14ac:dyDescent="0.3">
      <c r="A27" s="354"/>
      <c r="B27" s="354" t="s">
        <v>1424</v>
      </c>
      <c r="C27">
        <v>76002</v>
      </c>
      <c r="D27" s="125" t="s">
        <v>1424</v>
      </c>
      <c r="E27" s="357">
        <v>60</v>
      </c>
      <c r="F27" s="357">
        <v>0</v>
      </c>
      <c r="G27" s="357">
        <v>60</v>
      </c>
      <c r="H27" s="357">
        <v>60</v>
      </c>
      <c r="I27" s="113">
        <v>60</v>
      </c>
      <c r="J27" s="113">
        <v>180</v>
      </c>
    </row>
    <row r="28" spans="1:10" s="230" customFormat="1" ht="14.4" thickBot="1" x14ac:dyDescent="0.3">
      <c r="A28" s="452"/>
      <c r="B28" s="447" t="s">
        <v>1472</v>
      </c>
      <c r="C28" s="448"/>
      <c r="D28" s="453"/>
      <c r="E28" s="450">
        <v>60</v>
      </c>
      <c r="F28" s="450">
        <v>0</v>
      </c>
      <c r="G28" s="450">
        <v>60</v>
      </c>
      <c r="H28" s="450">
        <v>60</v>
      </c>
      <c r="I28" s="451">
        <v>60</v>
      </c>
      <c r="J28" s="451">
        <v>180</v>
      </c>
    </row>
    <row r="29" spans="1:10" s="230" customFormat="1" ht="14.4" thickBot="1" x14ac:dyDescent="0.3">
      <c r="A29" s="436" t="s">
        <v>148</v>
      </c>
      <c r="B29" s="436"/>
      <c r="C29" s="454"/>
      <c r="D29" s="455"/>
      <c r="E29" s="456">
        <v>2760</v>
      </c>
      <c r="F29" s="456">
        <v>160</v>
      </c>
      <c r="G29" s="456">
        <v>2920</v>
      </c>
      <c r="H29" s="456">
        <v>2760</v>
      </c>
      <c r="I29" s="457">
        <v>2760</v>
      </c>
      <c r="J29" s="457">
        <v>8440</v>
      </c>
    </row>
    <row r="30" spans="1:10" ht="14.4" thickBot="1" x14ac:dyDescent="0.3">
      <c r="A30" s="354" t="s">
        <v>1414</v>
      </c>
      <c r="B30" s="354" t="s">
        <v>1425</v>
      </c>
      <c r="C30">
        <v>64012</v>
      </c>
      <c r="D30" s="125" t="s">
        <v>1473</v>
      </c>
      <c r="E30" s="357">
        <v>5000</v>
      </c>
      <c r="F30" s="357">
        <v>0</v>
      </c>
      <c r="G30" s="357">
        <v>5000</v>
      </c>
      <c r="H30" s="357">
        <v>4000</v>
      </c>
      <c r="I30" s="113">
        <v>4000</v>
      </c>
      <c r="J30" s="113">
        <v>13000</v>
      </c>
    </row>
    <row r="31" spans="1:10" s="230" customFormat="1" ht="14.4" thickBot="1" x14ac:dyDescent="0.3">
      <c r="A31" s="452"/>
      <c r="B31" s="447" t="s">
        <v>1474</v>
      </c>
      <c r="C31" s="448"/>
      <c r="D31" s="453"/>
      <c r="E31" s="450">
        <v>5000</v>
      </c>
      <c r="F31" s="450">
        <v>0</v>
      </c>
      <c r="G31" s="450">
        <v>5000</v>
      </c>
      <c r="H31" s="450">
        <v>4000</v>
      </c>
      <c r="I31" s="451">
        <v>4000</v>
      </c>
      <c r="J31" s="451">
        <v>13000</v>
      </c>
    </row>
    <row r="32" spans="1:10" s="230" customFormat="1" ht="14.4" thickBot="1" x14ac:dyDescent="0.3">
      <c r="A32" s="436" t="s">
        <v>1426</v>
      </c>
      <c r="B32" s="436"/>
      <c r="C32" s="454"/>
      <c r="D32" s="455"/>
      <c r="E32" s="456">
        <v>5000</v>
      </c>
      <c r="F32" s="456">
        <v>0</v>
      </c>
      <c r="G32" s="456">
        <v>5000</v>
      </c>
      <c r="H32" s="456">
        <v>4000</v>
      </c>
      <c r="I32" s="457">
        <v>4000</v>
      </c>
      <c r="J32" s="457">
        <v>13000</v>
      </c>
    </row>
    <row r="33" spans="1:10" x14ac:dyDescent="0.25">
      <c r="A33" s="359" t="s">
        <v>90</v>
      </c>
      <c r="B33" s="359" t="s">
        <v>1427</v>
      </c>
      <c r="C33">
        <v>46022</v>
      </c>
      <c r="D33" s="125" t="s">
        <v>1475</v>
      </c>
      <c r="E33" s="357">
        <v>5700</v>
      </c>
      <c r="F33" s="357">
        <v>350</v>
      </c>
      <c r="G33" s="357">
        <v>6050</v>
      </c>
      <c r="H33" s="357">
        <v>1000</v>
      </c>
      <c r="I33" s="113">
        <v>1000</v>
      </c>
      <c r="J33" s="113">
        <v>8050</v>
      </c>
    </row>
    <row r="34" spans="1:10" x14ac:dyDescent="0.25">
      <c r="A34" s="352"/>
      <c r="B34" s="352"/>
      <c r="C34">
        <v>46025</v>
      </c>
      <c r="D34" s="125" t="s">
        <v>1476</v>
      </c>
      <c r="E34" s="357">
        <v>400</v>
      </c>
      <c r="F34" s="357">
        <v>0</v>
      </c>
      <c r="G34" s="357">
        <v>400</v>
      </c>
      <c r="H34" s="357">
        <v>400</v>
      </c>
      <c r="I34" s="113">
        <v>400</v>
      </c>
      <c r="J34" s="113">
        <v>1200</v>
      </c>
    </row>
    <row r="35" spans="1:10" x14ac:dyDescent="0.25">
      <c r="A35" s="352"/>
      <c r="B35" s="352"/>
      <c r="C35">
        <v>46026</v>
      </c>
      <c r="D35" s="125" t="s">
        <v>1477</v>
      </c>
      <c r="E35" s="357">
        <v>350</v>
      </c>
      <c r="F35" s="357">
        <v>0</v>
      </c>
      <c r="G35" s="357">
        <v>350</v>
      </c>
      <c r="H35" s="357">
        <v>350</v>
      </c>
      <c r="I35" s="113">
        <v>350</v>
      </c>
      <c r="J35" s="113">
        <v>1050</v>
      </c>
    </row>
    <row r="36" spans="1:10" ht="14.4" thickBot="1" x14ac:dyDescent="0.3">
      <c r="A36" s="382"/>
      <c r="B36" s="382"/>
      <c r="C36">
        <v>48008</v>
      </c>
      <c r="D36" s="125" t="s">
        <v>1478</v>
      </c>
      <c r="E36" s="357">
        <v>450</v>
      </c>
      <c r="F36" s="357">
        <v>0</v>
      </c>
      <c r="G36" s="357">
        <v>450</v>
      </c>
      <c r="H36" s="357">
        <v>450</v>
      </c>
      <c r="I36" s="113">
        <v>450</v>
      </c>
      <c r="J36" s="113">
        <v>1350</v>
      </c>
    </row>
    <row r="37" spans="1:10" s="230" customFormat="1" ht="14.4" thickBot="1" x14ac:dyDescent="0.3">
      <c r="A37" s="452"/>
      <c r="B37" s="447" t="s">
        <v>1479</v>
      </c>
      <c r="C37" s="448"/>
      <c r="D37" s="453"/>
      <c r="E37" s="450">
        <v>6900</v>
      </c>
      <c r="F37" s="450">
        <v>350</v>
      </c>
      <c r="G37" s="450">
        <v>7250</v>
      </c>
      <c r="H37" s="450">
        <v>2200</v>
      </c>
      <c r="I37" s="451">
        <v>2200</v>
      </c>
      <c r="J37" s="451">
        <v>11650</v>
      </c>
    </row>
    <row r="38" spans="1:10" x14ac:dyDescent="0.25">
      <c r="A38" s="359"/>
      <c r="B38" s="359" t="s">
        <v>185</v>
      </c>
      <c r="C38">
        <v>31005</v>
      </c>
      <c r="D38" s="125" t="s">
        <v>1480</v>
      </c>
      <c r="E38" s="357">
        <v>75</v>
      </c>
      <c r="F38" s="357">
        <v>0</v>
      </c>
      <c r="G38" s="357">
        <v>75</v>
      </c>
      <c r="H38" s="357">
        <v>75</v>
      </c>
      <c r="I38" s="113">
        <v>75</v>
      </c>
      <c r="J38" s="113">
        <v>225</v>
      </c>
    </row>
    <row r="39" spans="1:10" ht="14.4" thickBot="1" x14ac:dyDescent="0.3">
      <c r="A39" s="382"/>
      <c r="B39" s="382"/>
      <c r="C39">
        <v>31006</v>
      </c>
      <c r="D39" s="125" t="s">
        <v>1481</v>
      </c>
      <c r="E39" s="357">
        <v>75</v>
      </c>
      <c r="F39" s="357">
        <v>0</v>
      </c>
      <c r="G39" s="357">
        <v>75</v>
      </c>
      <c r="H39" s="357">
        <v>75</v>
      </c>
      <c r="I39" s="113">
        <v>75</v>
      </c>
      <c r="J39" s="113">
        <v>225</v>
      </c>
    </row>
    <row r="40" spans="1:10" s="230" customFormat="1" ht="14.4" thickBot="1" x14ac:dyDescent="0.3">
      <c r="A40" s="452"/>
      <c r="B40" s="447" t="s">
        <v>860</v>
      </c>
      <c r="C40" s="448"/>
      <c r="D40" s="453"/>
      <c r="E40" s="450">
        <v>150</v>
      </c>
      <c r="F40" s="450">
        <v>0</v>
      </c>
      <c r="G40" s="450">
        <v>150</v>
      </c>
      <c r="H40" s="450">
        <v>150</v>
      </c>
      <c r="I40" s="451">
        <v>150</v>
      </c>
      <c r="J40" s="451">
        <v>450</v>
      </c>
    </row>
    <row r="41" spans="1:10" x14ac:dyDescent="0.25">
      <c r="A41" s="359"/>
      <c r="B41" s="359" t="s">
        <v>1428</v>
      </c>
      <c r="C41">
        <v>23009</v>
      </c>
      <c r="D41" s="125" t="s">
        <v>1482</v>
      </c>
      <c r="E41" s="357">
        <v>770</v>
      </c>
      <c r="F41" s="357">
        <v>845</v>
      </c>
      <c r="G41" s="357">
        <v>1615</v>
      </c>
      <c r="H41" s="357">
        <v>700</v>
      </c>
      <c r="I41" s="113">
        <v>700</v>
      </c>
      <c r="J41" s="113">
        <v>3015</v>
      </c>
    </row>
    <row r="42" spans="1:10" x14ac:dyDescent="0.25">
      <c r="A42" s="352"/>
      <c r="B42" s="352"/>
      <c r="C42">
        <v>23011</v>
      </c>
      <c r="D42" s="125" t="s">
        <v>1483</v>
      </c>
      <c r="E42" s="357">
        <v>400</v>
      </c>
      <c r="F42" s="357">
        <v>0</v>
      </c>
      <c r="G42" s="357">
        <v>400</v>
      </c>
      <c r="H42" s="357">
        <v>400</v>
      </c>
      <c r="I42" s="113">
        <v>400</v>
      </c>
      <c r="J42" s="113">
        <v>1200</v>
      </c>
    </row>
    <row r="43" spans="1:10" x14ac:dyDescent="0.25">
      <c r="A43" s="352"/>
      <c r="B43" s="352"/>
      <c r="C43">
        <v>23012</v>
      </c>
      <c r="D43" s="125" t="s">
        <v>1484</v>
      </c>
      <c r="E43" s="357">
        <v>4200</v>
      </c>
      <c r="F43" s="357">
        <v>12400</v>
      </c>
      <c r="G43" s="357">
        <v>16600</v>
      </c>
      <c r="H43" s="357">
        <v>2250</v>
      </c>
      <c r="I43" s="113">
        <v>2250</v>
      </c>
      <c r="J43" s="113">
        <v>21100</v>
      </c>
    </row>
    <row r="44" spans="1:10" ht="14.4" thickBot="1" x14ac:dyDescent="0.3">
      <c r="A44" s="382"/>
      <c r="B44" s="382"/>
      <c r="C44">
        <v>25011</v>
      </c>
      <c r="D44" s="125" t="s">
        <v>1485</v>
      </c>
      <c r="E44" s="357">
        <v>500</v>
      </c>
      <c r="F44" s="357">
        <v>2350</v>
      </c>
      <c r="G44" s="357">
        <v>2850</v>
      </c>
      <c r="H44" s="357">
        <v>500</v>
      </c>
      <c r="I44" s="113">
        <v>500</v>
      </c>
      <c r="J44" s="113">
        <v>3850</v>
      </c>
    </row>
    <row r="45" spans="1:10" s="230" customFormat="1" ht="14.4" thickBot="1" x14ac:dyDescent="0.3">
      <c r="A45" s="452"/>
      <c r="B45" s="447" t="s">
        <v>1486</v>
      </c>
      <c r="C45" s="448"/>
      <c r="D45" s="453"/>
      <c r="E45" s="450">
        <v>5870</v>
      </c>
      <c r="F45" s="450">
        <v>15595</v>
      </c>
      <c r="G45" s="450">
        <v>21465</v>
      </c>
      <c r="H45" s="450">
        <v>3850</v>
      </c>
      <c r="I45" s="451">
        <v>3850</v>
      </c>
      <c r="J45" s="451">
        <v>29165</v>
      </c>
    </row>
    <row r="46" spans="1:10" x14ac:dyDescent="0.25">
      <c r="A46" s="359"/>
      <c r="B46" s="359" t="s">
        <v>1429</v>
      </c>
      <c r="C46">
        <v>44004</v>
      </c>
      <c r="D46" s="125" t="s">
        <v>1487</v>
      </c>
      <c r="E46" s="357">
        <v>100</v>
      </c>
      <c r="F46" s="357">
        <v>995</v>
      </c>
      <c r="G46" s="357">
        <v>1095</v>
      </c>
      <c r="H46" s="357">
        <v>100</v>
      </c>
      <c r="I46" s="113">
        <v>100</v>
      </c>
      <c r="J46" s="113">
        <v>1295</v>
      </c>
    </row>
    <row r="47" spans="1:10" x14ac:dyDescent="0.25">
      <c r="A47" s="352"/>
      <c r="B47" s="352"/>
      <c r="C47">
        <v>44007</v>
      </c>
      <c r="D47" s="125" t="s">
        <v>1488</v>
      </c>
      <c r="E47" s="357">
        <v>500</v>
      </c>
      <c r="F47" s="357">
        <v>100</v>
      </c>
      <c r="G47" s="357">
        <v>600</v>
      </c>
      <c r="H47" s="357">
        <v>300</v>
      </c>
      <c r="I47" s="113">
        <v>300</v>
      </c>
      <c r="J47" s="113">
        <v>1200</v>
      </c>
    </row>
    <row r="48" spans="1:10" x14ac:dyDescent="0.25">
      <c r="A48" s="352"/>
      <c r="B48" s="352"/>
      <c r="C48">
        <v>44012</v>
      </c>
      <c r="D48" s="125" t="s">
        <v>152</v>
      </c>
      <c r="E48" s="357">
        <v>615</v>
      </c>
      <c r="F48" s="357">
        <v>0</v>
      </c>
      <c r="G48" s="357">
        <v>615</v>
      </c>
      <c r="H48" s="357">
        <v>505</v>
      </c>
      <c r="I48" s="113">
        <v>505</v>
      </c>
      <c r="J48" s="113">
        <v>1625</v>
      </c>
    </row>
    <row r="49" spans="1:10" x14ac:dyDescent="0.25">
      <c r="A49" s="352"/>
      <c r="B49" s="352"/>
      <c r="C49">
        <v>44013</v>
      </c>
      <c r="D49" s="125" t="s">
        <v>1489</v>
      </c>
      <c r="E49" s="357">
        <v>920</v>
      </c>
      <c r="F49" s="357">
        <v>1580</v>
      </c>
      <c r="G49" s="357">
        <v>2500</v>
      </c>
      <c r="H49" s="357">
        <v>900</v>
      </c>
      <c r="I49" s="113">
        <v>900</v>
      </c>
      <c r="J49" s="113">
        <v>4300</v>
      </c>
    </row>
    <row r="50" spans="1:10" ht="14.4" thickBot="1" x14ac:dyDescent="0.3">
      <c r="A50" s="382"/>
      <c r="B50" s="382"/>
      <c r="C50">
        <v>44014</v>
      </c>
      <c r="D50" s="125" t="s">
        <v>1490</v>
      </c>
      <c r="E50" s="357">
        <v>1080</v>
      </c>
      <c r="F50" s="357">
        <v>1150</v>
      </c>
      <c r="G50" s="357">
        <v>2230</v>
      </c>
      <c r="H50" s="357">
        <v>700</v>
      </c>
      <c r="I50" s="113">
        <v>700</v>
      </c>
      <c r="J50" s="113">
        <v>3630</v>
      </c>
    </row>
    <row r="51" spans="1:10" s="230" customFormat="1" ht="14.4" thickBot="1" x14ac:dyDescent="0.3">
      <c r="A51" s="452"/>
      <c r="B51" s="447" t="s">
        <v>1491</v>
      </c>
      <c r="C51" s="448"/>
      <c r="D51" s="453"/>
      <c r="E51" s="450">
        <v>3215</v>
      </c>
      <c r="F51" s="450">
        <v>3825</v>
      </c>
      <c r="G51" s="450">
        <v>7040</v>
      </c>
      <c r="H51" s="450">
        <v>2505</v>
      </c>
      <c r="I51" s="451">
        <v>2505</v>
      </c>
      <c r="J51" s="451">
        <v>12050</v>
      </c>
    </row>
    <row r="52" spans="1:10" x14ac:dyDescent="0.25">
      <c r="A52" s="359"/>
      <c r="B52" s="359" t="s">
        <v>225</v>
      </c>
      <c r="C52">
        <v>25009</v>
      </c>
      <c r="D52" s="125" t="s">
        <v>1492</v>
      </c>
      <c r="E52" s="357">
        <v>100</v>
      </c>
      <c r="F52" s="357">
        <v>0</v>
      </c>
      <c r="G52" s="357">
        <v>100</v>
      </c>
      <c r="H52" s="357">
        <v>100</v>
      </c>
      <c r="I52" s="113">
        <v>100</v>
      </c>
      <c r="J52" s="113">
        <v>300</v>
      </c>
    </row>
    <row r="53" spans="1:10" x14ac:dyDescent="0.25">
      <c r="A53" s="352"/>
      <c r="B53" s="352"/>
      <c r="C53">
        <v>41008</v>
      </c>
      <c r="D53" s="125" t="s">
        <v>1493</v>
      </c>
      <c r="E53" s="357">
        <v>14422.846</v>
      </c>
      <c r="F53" s="357">
        <v>23742.845999999998</v>
      </c>
      <c r="G53" s="357">
        <v>38165.691999999995</v>
      </c>
      <c r="H53" s="357">
        <v>8040</v>
      </c>
      <c r="I53" s="113">
        <v>8040</v>
      </c>
      <c r="J53" s="113">
        <v>54245.691999999995</v>
      </c>
    </row>
    <row r="54" spans="1:10" x14ac:dyDescent="0.25">
      <c r="A54" s="352"/>
      <c r="B54" s="352"/>
      <c r="C54">
        <v>42003</v>
      </c>
      <c r="D54" s="125" t="s">
        <v>1494</v>
      </c>
      <c r="E54" s="357">
        <v>2000</v>
      </c>
      <c r="F54" s="357">
        <v>7000</v>
      </c>
      <c r="G54" s="357">
        <v>9000</v>
      </c>
      <c r="H54" s="357">
        <v>2000</v>
      </c>
      <c r="I54" s="113">
        <v>2000</v>
      </c>
      <c r="J54" s="113">
        <v>13000</v>
      </c>
    </row>
    <row r="55" spans="1:10" x14ac:dyDescent="0.25">
      <c r="A55" s="352"/>
      <c r="B55" s="352"/>
      <c r="C55">
        <v>49002</v>
      </c>
      <c r="D55" s="125" t="s">
        <v>1495</v>
      </c>
      <c r="E55" s="357">
        <v>1400</v>
      </c>
      <c r="F55" s="357">
        <v>2000</v>
      </c>
      <c r="G55" s="357">
        <v>3400</v>
      </c>
      <c r="H55" s="357">
        <v>700</v>
      </c>
      <c r="I55" s="113">
        <v>700</v>
      </c>
      <c r="J55" s="113">
        <v>4800</v>
      </c>
    </row>
    <row r="56" spans="1:10" x14ac:dyDescent="0.25">
      <c r="A56" s="352"/>
      <c r="B56" s="352"/>
      <c r="C56">
        <v>49005</v>
      </c>
      <c r="D56" s="125" t="s">
        <v>1496</v>
      </c>
      <c r="E56" s="357">
        <v>54700</v>
      </c>
      <c r="F56" s="357">
        <v>0</v>
      </c>
      <c r="G56" s="357">
        <v>54700</v>
      </c>
      <c r="H56" s="357">
        <v>50000</v>
      </c>
      <c r="I56" s="113">
        <v>50000</v>
      </c>
      <c r="J56" s="113">
        <v>154700</v>
      </c>
    </row>
    <row r="57" spans="1:10" x14ac:dyDescent="0.25">
      <c r="A57" s="352"/>
      <c r="B57" s="352"/>
      <c r="C57">
        <v>49007</v>
      </c>
      <c r="D57" s="125" t="s">
        <v>1497</v>
      </c>
      <c r="E57" s="357">
        <v>37768.784</v>
      </c>
      <c r="F57" s="357">
        <v>4345</v>
      </c>
      <c r="G57" s="357">
        <v>42113.784</v>
      </c>
      <c r="H57" s="357">
        <v>10000</v>
      </c>
      <c r="I57" s="113">
        <v>0</v>
      </c>
      <c r="J57" s="113">
        <v>52113.784</v>
      </c>
    </row>
    <row r="58" spans="1:10" x14ac:dyDescent="0.25">
      <c r="A58" s="352"/>
      <c r="B58" s="352"/>
      <c r="C58">
        <v>49008</v>
      </c>
      <c r="D58" s="125" t="s">
        <v>1498</v>
      </c>
      <c r="E58" s="357">
        <v>74159.315882263443</v>
      </c>
      <c r="F58" s="357">
        <v>0</v>
      </c>
      <c r="G58" s="357">
        <v>74159.315882263443</v>
      </c>
      <c r="H58" s="357">
        <v>50000</v>
      </c>
      <c r="I58" s="113">
        <v>50000</v>
      </c>
      <c r="J58" s="113">
        <v>174159.31588226344</v>
      </c>
    </row>
    <row r="59" spans="1:10" ht="14.4" thickBot="1" x14ac:dyDescent="0.3">
      <c r="A59" s="382"/>
      <c r="B59" s="382"/>
      <c r="C59">
        <v>41011</v>
      </c>
      <c r="D59" s="125" t="s">
        <v>1499</v>
      </c>
      <c r="E59" s="357">
        <v>23183.715517875</v>
      </c>
      <c r="F59" s="357">
        <v>0</v>
      </c>
      <c r="G59" s="357">
        <v>23183.715517875</v>
      </c>
      <c r="H59" s="357">
        <v>15000</v>
      </c>
      <c r="I59" s="113">
        <v>15000</v>
      </c>
      <c r="J59" s="113">
        <v>53183.715517874996</v>
      </c>
    </row>
    <row r="60" spans="1:10" s="230" customFormat="1" ht="14.4" thickBot="1" x14ac:dyDescent="0.3">
      <c r="A60" s="452"/>
      <c r="B60" s="447" t="s">
        <v>399</v>
      </c>
      <c r="C60" s="448"/>
      <c r="D60" s="453"/>
      <c r="E60" s="450">
        <v>207734.66140013843</v>
      </c>
      <c r="F60" s="450">
        <v>37087.845999999998</v>
      </c>
      <c r="G60" s="450">
        <v>244822.50740013845</v>
      </c>
      <c r="H60" s="450">
        <v>135840</v>
      </c>
      <c r="I60" s="451">
        <v>125840</v>
      </c>
      <c r="J60" s="451">
        <v>506502.50740013836</v>
      </c>
    </row>
    <row r="61" spans="1:10" s="230" customFormat="1" ht="14.4" thickBot="1" x14ac:dyDescent="0.3">
      <c r="A61" s="436" t="s">
        <v>156</v>
      </c>
      <c r="B61" s="436"/>
      <c r="C61" s="454"/>
      <c r="D61" s="455"/>
      <c r="E61" s="456">
        <v>223869.66140013843</v>
      </c>
      <c r="F61" s="456">
        <v>56857.845999999998</v>
      </c>
      <c r="G61" s="456">
        <v>280727.50740013842</v>
      </c>
      <c r="H61" s="456">
        <v>144545</v>
      </c>
      <c r="I61" s="457">
        <v>134545</v>
      </c>
      <c r="J61" s="457">
        <v>559817.50740013842</v>
      </c>
    </row>
    <row r="62" spans="1:10" x14ac:dyDescent="0.25">
      <c r="A62" s="359" t="s">
        <v>91</v>
      </c>
      <c r="B62" s="359" t="s">
        <v>1430</v>
      </c>
      <c r="C62">
        <v>11013</v>
      </c>
      <c r="D62" s="125" t="s">
        <v>1500</v>
      </c>
      <c r="E62" s="357">
        <v>500</v>
      </c>
      <c r="F62" s="357">
        <v>0</v>
      </c>
      <c r="G62" s="357">
        <v>500</v>
      </c>
      <c r="H62" s="357">
        <v>100</v>
      </c>
      <c r="I62" s="113">
        <v>100</v>
      </c>
      <c r="J62" s="113">
        <v>700</v>
      </c>
    </row>
    <row r="63" spans="1:10" x14ac:dyDescent="0.25">
      <c r="A63" s="352"/>
      <c r="B63" s="352"/>
      <c r="C63">
        <v>11019</v>
      </c>
      <c r="D63" s="125" t="s">
        <v>1501</v>
      </c>
      <c r="E63" s="357">
        <v>10320</v>
      </c>
      <c r="F63" s="357">
        <v>0</v>
      </c>
      <c r="G63" s="357">
        <v>10320</v>
      </c>
      <c r="H63" s="357">
        <v>4860</v>
      </c>
      <c r="I63" s="113">
        <v>4860</v>
      </c>
      <c r="J63" s="113">
        <v>20040</v>
      </c>
    </row>
    <row r="64" spans="1:10" ht="14.4" thickBot="1" x14ac:dyDescent="0.3">
      <c r="A64" s="382"/>
      <c r="B64" s="382"/>
      <c r="C64">
        <v>12004</v>
      </c>
      <c r="D64" s="125" t="s">
        <v>1502</v>
      </c>
      <c r="E64" s="357">
        <v>2100</v>
      </c>
      <c r="F64" s="357">
        <v>470</v>
      </c>
      <c r="G64" s="357">
        <v>2570</v>
      </c>
      <c r="H64" s="357">
        <v>1500</v>
      </c>
      <c r="I64" s="113">
        <v>1500</v>
      </c>
      <c r="J64" s="113">
        <v>5570</v>
      </c>
    </row>
    <row r="65" spans="1:10" s="230" customFormat="1" ht="14.4" thickBot="1" x14ac:dyDescent="0.3">
      <c r="A65" s="452"/>
      <c r="B65" s="447" t="s">
        <v>1503</v>
      </c>
      <c r="C65" s="448"/>
      <c r="D65" s="453"/>
      <c r="E65" s="450">
        <v>12920</v>
      </c>
      <c r="F65" s="450">
        <v>470</v>
      </c>
      <c r="G65" s="450">
        <v>13390</v>
      </c>
      <c r="H65" s="450">
        <v>6460</v>
      </c>
      <c r="I65" s="451">
        <v>6460</v>
      </c>
      <c r="J65" s="451">
        <v>26310</v>
      </c>
    </row>
    <row r="66" spans="1:10" ht="14.4" thickBot="1" x14ac:dyDescent="0.3">
      <c r="A66" s="354"/>
      <c r="B66" s="354" t="s">
        <v>1431</v>
      </c>
      <c r="C66">
        <v>13015</v>
      </c>
      <c r="D66" s="125" t="s">
        <v>1504</v>
      </c>
      <c r="E66" s="357">
        <v>120</v>
      </c>
      <c r="F66" s="357">
        <v>0</v>
      </c>
      <c r="G66" s="357">
        <v>120</v>
      </c>
      <c r="H66" s="357">
        <v>50</v>
      </c>
      <c r="I66" s="113">
        <v>50</v>
      </c>
      <c r="J66" s="113">
        <v>220</v>
      </c>
    </row>
    <row r="67" spans="1:10" s="230" customFormat="1" ht="14.4" thickBot="1" x14ac:dyDescent="0.3">
      <c r="A67" s="452"/>
      <c r="B67" s="447" t="s">
        <v>1505</v>
      </c>
      <c r="C67" s="448"/>
      <c r="D67" s="453"/>
      <c r="E67" s="450">
        <v>120</v>
      </c>
      <c r="F67" s="450">
        <v>0</v>
      </c>
      <c r="G67" s="450">
        <v>120</v>
      </c>
      <c r="H67" s="450">
        <v>50</v>
      </c>
      <c r="I67" s="451">
        <v>50</v>
      </c>
      <c r="J67" s="451">
        <v>220</v>
      </c>
    </row>
    <row r="68" spans="1:10" ht="14.4" thickBot="1" x14ac:dyDescent="0.3">
      <c r="A68" s="354"/>
      <c r="B68" s="354" t="s">
        <v>159</v>
      </c>
      <c r="C68">
        <v>77004</v>
      </c>
      <c r="D68" s="125" t="s">
        <v>1506</v>
      </c>
      <c r="E68" s="357">
        <v>6667</v>
      </c>
      <c r="F68" s="357">
        <v>0</v>
      </c>
      <c r="G68" s="357">
        <v>6667</v>
      </c>
      <c r="H68" s="357">
        <v>2150</v>
      </c>
      <c r="I68" s="113">
        <v>2150</v>
      </c>
      <c r="J68" s="113">
        <v>10967</v>
      </c>
    </row>
    <row r="69" spans="1:10" s="230" customFormat="1" ht="14.4" thickBot="1" x14ac:dyDescent="0.3">
      <c r="A69" s="452"/>
      <c r="B69" s="447" t="s">
        <v>409</v>
      </c>
      <c r="C69" s="448"/>
      <c r="D69" s="453"/>
      <c r="E69" s="450">
        <v>6667</v>
      </c>
      <c r="F69" s="450">
        <v>0</v>
      </c>
      <c r="G69" s="450">
        <v>6667</v>
      </c>
      <c r="H69" s="450">
        <v>2150</v>
      </c>
      <c r="I69" s="451">
        <v>2150</v>
      </c>
      <c r="J69" s="451">
        <v>10967</v>
      </c>
    </row>
    <row r="70" spans="1:10" x14ac:dyDescent="0.25">
      <c r="A70" s="359"/>
      <c r="B70" s="359" t="s">
        <v>1432</v>
      </c>
      <c r="C70">
        <v>14006</v>
      </c>
      <c r="D70" s="125" t="s">
        <v>1507</v>
      </c>
      <c r="E70" s="357">
        <v>775</v>
      </c>
      <c r="F70" s="357">
        <v>70</v>
      </c>
      <c r="G70" s="357">
        <v>845</v>
      </c>
      <c r="H70" s="357">
        <v>500</v>
      </c>
      <c r="I70" s="113">
        <v>500</v>
      </c>
      <c r="J70" s="113">
        <v>1845</v>
      </c>
    </row>
    <row r="71" spans="1:10" ht="14.4" thickBot="1" x14ac:dyDescent="0.3">
      <c r="A71" s="382"/>
      <c r="B71" s="382"/>
      <c r="C71">
        <v>14007</v>
      </c>
      <c r="D71" s="125" t="s">
        <v>1508</v>
      </c>
      <c r="E71" s="357">
        <v>0</v>
      </c>
      <c r="F71" s="357">
        <v>170</v>
      </c>
      <c r="G71" s="357">
        <v>170</v>
      </c>
      <c r="H71" s="357">
        <v>0</v>
      </c>
      <c r="I71" s="113">
        <v>0</v>
      </c>
      <c r="J71" s="113">
        <v>170</v>
      </c>
    </row>
    <row r="72" spans="1:10" s="230" customFormat="1" ht="14.4" thickBot="1" x14ac:dyDescent="0.3">
      <c r="A72" s="452"/>
      <c r="B72" s="447" t="s">
        <v>1509</v>
      </c>
      <c r="C72" s="448"/>
      <c r="D72" s="453"/>
      <c r="E72" s="450">
        <v>775</v>
      </c>
      <c r="F72" s="450">
        <v>240</v>
      </c>
      <c r="G72" s="450">
        <v>1015</v>
      </c>
      <c r="H72" s="450">
        <v>500</v>
      </c>
      <c r="I72" s="451">
        <v>500</v>
      </c>
      <c r="J72" s="451">
        <v>2015</v>
      </c>
    </row>
    <row r="73" spans="1:10" s="230" customFormat="1" ht="14.4" thickBot="1" x14ac:dyDescent="0.3">
      <c r="A73" s="436" t="s">
        <v>163</v>
      </c>
      <c r="B73" s="436"/>
      <c r="C73" s="454"/>
      <c r="D73" s="455"/>
      <c r="E73" s="456">
        <v>20482</v>
      </c>
      <c r="F73" s="456">
        <v>710</v>
      </c>
      <c r="G73" s="456">
        <v>21192</v>
      </c>
      <c r="H73" s="456">
        <v>9160</v>
      </c>
      <c r="I73" s="457">
        <v>9160</v>
      </c>
      <c r="J73" s="457">
        <v>39512</v>
      </c>
    </row>
    <row r="74" spans="1:10" x14ac:dyDescent="0.25">
      <c r="A74" s="395" t="s">
        <v>92</v>
      </c>
      <c r="B74" s="359" t="s">
        <v>1433</v>
      </c>
      <c r="C74">
        <v>56034</v>
      </c>
      <c r="D74" s="125" t="s">
        <v>1510</v>
      </c>
      <c r="E74" s="357">
        <v>3455.1509999999998</v>
      </c>
      <c r="F74" s="357">
        <v>0</v>
      </c>
      <c r="G74" s="357">
        <v>3455.1509999999998</v>
      </c>
      <c r="H74" s="357">
        <v>0</v>
      </c>
      <c r="I74" s="113">
        <v>0</v>
      </c>
      <c r="J74" s="113">
        <v>3455.1509999999998</v>
      </c>
    </row>
    <row r="75" spans="1:10" ht="29.25" customHeight="1" x14ac:dyDescent="0.25">
      <c r="A75" s="396"/>
      <c r="B75" s="352"/>
      <c r="C75">
        <v>56035</v>
      </c>
      <c r="D75" s="125" t="s">
        <v>1511</v>
      </c>
      <c r="E75" s="357">
        <v>14000</v>
      </c>
      <c r="F75" s="357">
        <v>0</v>
      </c>
      <c r="G75" s="357">
        <v>14000</v>
      </c>
      <c r="H75" s="357">
        <v>0</v>
      </c>
      <c r="I75" s="113">
        <v>0</v>
      </c>
      <c r="J75" s="113">
        <v>14000</v>
      </c>
    </row>
    <row r="76" spans="1:10" x14ac:dyDescent="0.25">
      <c r="A76" s="396"/>
      <c r="B76" s="352"/>
      <c r="C76">
        <v>56037</v>
      </c>
      <c r="D76" s="125" t="s">
        <v>1512</v>
      </c>
      <c r="E76" s="357">
        <v>3300</v>
      </c>
      <c r="F76" s="357">
        <v>0</v>
      </c>
      <c r="G76" s="357">
        <v>3300</v>
      </c>
      <c r="H76" s="357">
        <v>0</v>
      </c>
      <c r="I76" s="113">
        <v>0</v>
      </c>
      <c r="J76" s="113">
        <v>3300</v>
      </c>
    </row>
    <row r="77" spans="1:10" x14ac:dyDescent="0.25">
      <c r="A77" s="396"/>
      <c r="B77" s="352"/>
      <c r="C77">
        <v>56038</v>
      </c>
      <c r="D77" s="125" t="s">
        <v>1513</v>
      </c>
      <c r="E77" s="357">
        <v>300</v>
      </c>
      <c r="F77" s="357">
        <v>0</v>
      </c>
      <c r="G77" s="357">
        <v>300</v>
      </c>
      <c r="H77" s="357">
        <v>0</v>
      </c>
      <c r="I77" s="113">
        <v>0</v>
      </c>
      <c r="J77" s="113">
        <v>300</v>
      </c>
    </row>
    <row r="78" spans="1:10" ht="14.4" thickBot="1" x14ac:dyDescent="0.3">
      <c r="A78" s="397"/>
      <c r="B78" s="382"/>
      <c r="C78">
        <v>56039</v>
      </c>
      <c r="D78" s="125" t="s">
        <v>1514</v>
      </c>
      <c r="E78" s="357">
        <v>20070.599999999999</v>
      </c>
      <c r="F78" s="357">
        <v>0</v>
      </c>
      <c r="G78" s="357">
        <v>20070.599999999999</v>
      </c>
      <c r="H78" s="357">
        <v>0</v>
      </c>
      <c r="I78" s="113">
        <v>0</v>
      </c>
      <c r="J78" s="113">
        <v>20070.599999999999</v>
      </c>
    </row>
    <row r="79" spans="1:10" s="230" customFormat="1" ht="14.4" thickBot="1" x14ac:dyDescent="0.3">
      <c r="A79" s="447"/>
      <c r="B79" s="447" t="s">
        <v>1515</v>
      </c>
      <c r="C79" s="448"/>
      <c r="D79" s="453"/>
      <c r="E79" s="450">
        <v>41125.750999999997</v>
      </c>
      <c r="F79" s="450">
        <v>0</v>
      </c>
      <c r="G79" s="450">
        <v>41125.750999999997</v>
      </c>
      <c r="H79" s="450">
        <v>0</v>
      </c>
      <c r="I79" s="451">
        <v>0</v>
      </c>
      <c r="J79" s="451">
        <v>41125.750999999997</v>
      </c>
    </row>
    <row r="80" spans="1:10" ht="14.4" thickBot="1" x14ac:dyDescent="0.3">
      <c r="A80" s="398"/>
      <c r="B80" s="354" t="s">
        <v>1434</v>
      </c>
      <c r="C80">
        <v>53025</v>
      </c>
      <c r="D80" s="125" t="s">
        <v>1516</v>
      </c>
      <c r="E80" s="357">
        <v>2000</v>
      </c>
      <c r="F80" s="357">
        <v>0</v>
      </c>
      <c r="G80" s="357">
        <v>2000</v>
      </c>
      <c r="H80" s="357">
        <v>2000</v>
      </c>
      <c r="I80" s="113">
        <v>2000</v>
      </c>
      <c r="J80" s="113">
        <v>6000</v>
      </c>
    </row>
    <row r="81" spans="1:10" s="230" customFormat="1" ht="28.5" customHeight="1" thickBot="1" x14ac:dyDescent="0.3">
      <c r="A81" s="447"/>
      <c r="B81" s="447" t="s">
        <v>1517</v>
      </c>
      <c r="C81" s="448"/>
      <c r="D81" s="453"/>
      <c r="E81" s="450">
        <v>2000</v>
      </c>
      <c r="F81" s="450">
        <v>0</v>
      </c>
      <c r="G81" s="450">
        <v>2000</v>
      </c>
      <c r="H81" s="450">
        <v>2000</v>
      </c>
      <c r="I81" s="451">
        <v>2000</v>
      </c>
      <c r="J81" s="451">
        <v>6000</v>
      </c>
    </row>
    <row r="82" spans="1:10" ht="14.4" thickBot="1" x14ac:dyDescent="0.3">
      <c r="A82" s="354"/>
      <c r="B82" s="354" t="s">
        <v>330</v>
      </c>
      <c r="C82">
        <v>52006</v>
      </c>
      <c r="D82" s="125" t="s">
        <v>1518</v>
      </c>
      <c r="E82" s="357">
        <v>1400</v>
      </c>
      <c r="F82" s="357">
        <v>0</v>
      </c>
      <c r="G82" s="357">
        <v>1400</v>
      </c>
      <c r="H82" s="357">
        <v>1400</v>
      </c>
      <c r="I82" s="113">
        <v>1400</v>
      </c>
      <c r="J82" s="113">
        <v>4200</v>
      </c>
    </row>
    <row r="83" spans="1:10" s="230" customFormat="1" ht="14.4" thickBot="1" x14ac:dyDescent="0.3">
      <c r="A83" s="447"/>
      <c r="B83" s="447" t="s">
        <v>1519</v>
      </c>
      <c r="C83" s="448"/>
      <c r="D83" s="453"/>
      <c r="E83" s="450">
        <v>1400</v>
      </c>
      <c r="F83" s="450">
        <v>0</v>
      </c>
      <c r="G83" s="450">
        <v>1400</v>
      </c>
      <c r="H83" s="450">
        <v>1400</v>
      </c>
      <c r="I83" s="451">
        <v>1400</v>
      </c>
      <c r="J83" s="451">
        <v>4200</v>
      </c>
    </row>
    <row r="84" spans="1:10" ht="14.4" thickBot="1" x14ac:dyDescent="0.3">
      <c r="A84" s="354"/>
      <c r="B84" s="354" t="s">
        <v>1435</v>
      </c>
      <c r="C84">
        <v>55003</v>
      </c>
      <c r="D84" s="125" t="s">
        <v>1435</v>
      </c>
      <c r="E84" s="357">
        <v>100</v>
      </c>
      <c r="F84" s="357">
        <v>0</v>
      </c>
      <c r="G84" s="357">
        <v>100</v>
      </c>
      <c r="H84" s="357">
        <v>50</v>
      </c>
      <c r="I84" s="113">
        <v>50</v>
      </c>
      <c r="J84" s="113">
        <v>200</v>
      </c>
    </row>
    <row r="85" spans="1:10" s="230" customFormat="1" ht="14.4" thickBot="1" x14ac:dyDescent="0.3">
      <c r="A85" s="447"/>
      <c r="B85" s="447" t="s">
        <v>1520</v>
      </c>
      <c r="C85" s="448"/>
      <c r="D85" s="453"/>
      <c r="E85" s="450">
        <v>100</v>
      </c>
      <c r="F85" s="450">
        <v>0</v>
      </c>
      <c r="G85" s="450">
        <v>100</v>
      </c>
      <c r="H85" s="450">
        <v>50</v>
      </c>
      <c r="I85" s="451">
        <v>50</v>
      </c>
      <c r="J85" s="451">
        <v>200</v>
      </c>
    </row>
    <row r="86" spans="1:10" ht="14.4" thickBot="1" x14ac:dyDescent="0.3">
      <c r="A86" s="354"/>
      <c r="B86" s="354" t="s">
        <v>1436</v>
      </c>
      <c r="C86">
        <v>54004</v>
      </c>
      <c r="D86" s="125" t="s">
        <v>1436</v>
      </c>
      <c r="E86" s="357">
        <v>100</v>
      </c>
      <c r="F86" s="357">
        <v>0</v>
      </c>
      <c r="G86" s="357">
        <v>100</v>
      </c>
      <c r="H86" s="357">
        <v>50</v>
      </c>
      <c r="I86" s="113">
        <v>50</v>
      </c>
      <c r="J86" s="113">
        <v>200</v>
      </c>
    </row>
    <row r="87" spans="1:10" s="230" customFormat="1" ht="14.4" thickBot="1" x14ac:dyDescent="0.3">
      <c r="A87" s="447"/>
      <c r="B87" s="447" t="s">
        <v>1521</v>
      </c>
      <c r="C87" s="448"/>
      <c r="D87" s="453"/>
      <c r="E87" s="450">
        <v>100</v>
      </c>
      <c r="F87" s="450">
        <v>0</v>
      </c>
      <c r="G87" s="450">
        <v>100</v>
      </c>
      <c r="H87" s="450">
        <v>50</v>
      </c>
      <c r="I87" s="451">
        <v>50</v>
      </c>
      <c r="J87" s="451">
        <v>200</v>
      </c>
    </row>
    <row r="88" spans="1:10" x14ac:dyDescent="0.25">
      <c r="A88" s="359"/>
      <c r="B88" s="359" t="s">
        <v>1437</v>
      </c>
      <c r="C88">
        <v>53030</v>
      </c>
      <c r="D88" s="125" t="s">
        <v>1522</v>
      </c>
      <c r="E88" s="357">
        <v>9400</v>
      </c>
      <c r="F88" s="357">
        <v>8313</v>
      </c>
      <c r="G88" s="357">
        <v>17713</v>
      </c>
      <c r="H88" s="357">
        <v>10000</v>
      </c>
      <c r="I88" s="113">
        <v>10000</v>
      </c>
      <c r="J88" s="113">
        <v>37713</v>
      </c>
    </row>
    <row r="89" spans="1:10" x14ac:dyDescent="0.25">
      <c r="A89" s="352"/>
      <c r="B89" s="352"/>
      <c r="C89">
        <v>53031</v>
      </c>
      <c r="D89" s="125" t="s">
        <v>1523</v>
      </c>
      <c r="E89" s="357">
        <v>5000</v>
      </c>
      <c r="F89" s="357">
        <v>1000</v>
      </c>
      <c r="G89" s="357">
        <v>6000</v>
      </c>
      <c r="H89" s="357">
        <v>0</v>
      </c>
      <c r="I89" s="113">
        <v>0</v>
      </c>
      <c r="J89" s="113">
        <v>6000</v>
      </c>
    </row>
    <row r="90" spans="1:10" ht="14.4" thickBot="1" x14ac:dyDescent="0.3">
      <c r="A90" s="382"/>
      <c r="B90" s="382"/>
      <c r="C90">
        <v>53032</v>
      </c>
      <c r="D90" s="125" t="s">
        <v>1524</v>
      </c>
      <c r="E90" s="357">
        <v>0</v>
      </c>
      <c r="F90" s="357">
        <v>900</v>
      </c>
      <c r="G90" s="357">
        <v>900</v>
      </c>
      <c r="H90" s="357">
        <v>0</v>
      </c>
      <c r="I90" s="113">
        <v>0</v>
      </c>
      <c r="J90" s="113">
        <v>900</v>
      </c>
    </row>
    <row r="91" spans="1:10" s="230" customFormat="1" ht="14.4" thickBot="1" x14ac:dyDescent="0.3">
      <c r="A91" s="452"/>
      <c r="B91" s="447" t="s">
        <v>1525</v>
      </c>
      <c r="C91" s="448"/>
      <c r="D91" s="453"/>
      <c r="E91" s="450">
        <v>14400</v>
      </c>
      <c r="F91" s="450">
        <v>10213</v>
      </c>
      <c r="G91" s="450">
        <v>24613</v>
      </c>
      <c r="H91" s="450">
        <v>10000</v>
      </c>
      <c r="I91" s="451">
        <v>10000</v>
      </c>
      <c r="J91" s="451">
        <v>44613</v>
      </c>
    </row>
    <row r="92" spans="1:10" s="230" customFormat="1" ht="14.4" thickBot="1" x14ac:dyDescent="0.3">
      <c r="A92" s="436" t="s">
        <v>177</v>
      </c>
      <c r="B92" s="436"/>
      <c r="C92" s="454"/>
      <c r="D92" s="455"/>
      <c r="E92" s="456">
        <v>59125.750999999997</v>
      </c>
      <c r="F92" s="456">
        <v>10213</v>
      </c>
      <c r="G92" s="456">
        <v>69338.750999999989</v>
      </c>
      <c r="H92" s="456">
        <v>13500</v>
      </c>
      <c r="I92" s="457">
        <v>13500</v>
      </c>
      <c r="J92" s="457">
        <v>96338.750999999989</v>
      </c>
    </row>
    <row r="93" spans="1:10" x14ac:dyDescent="0.25">
      <c r="A93" s="359" t="s">
        <v>96</v>
      </c>
      <c r="B93" s="359" t="s">
        <v>96</v>
      </c>
      <c r="C93">
        <v>73004</v>
      </c>
      <c r="D93" s="125" t="s">
        <v>1526</v>
      </c>
      <c r="E93" s="357">
        <v>3725</v>
      </c>
      <c r="F93" s="357">
        <v>1685</v>
      </c>
      <c r="G93" s="357">
        <v>5410</v>
      </c>
      <c r="H93" s="357">
        <v>3000</v>
      </c>
      <c r="I93" s="113">
        <v>3000</v>
      </c>
      <c r="J93" s="113">
        <v>11410</v>
      </c>
    </row>
    <row r="94" spans="1:10" x14ac:dyDescent="0.25">
      <c r="A94" s="352"/>
      <c r="B94" s="352"/>
      <c r="C94">
        <v>73999</v>
      </c>
      <c r="D94" s="125" t="s">
        <v>1527</v>
      </c>
      <c r="E94" s="357">
        <v>79</v>
      </c>
      <c r="F94" s="357">
        <v>351</v>
      </c>
      <c r="G94" s="357">
        <v>430</v>
      </c>
      <c r="H94" s="357">
        <v>20</v>
      </c>
      <c r="I94" s="113">
        <v>20</v>
      </c>
      <c r="J94" s="113">
        <v>470</v>
      </c>
    </row>
    <row r="95" spans="1:10" ht="14.4" thickBot="1" x14ac:dyDescent="0.3">
      <c r="A95" s="382"/>
      <c r="B95" s="382"/>
      <c r="C95">
        <v>78002</v>
      </c>
      <c r="D95" s="125" t="s">
        <v>1528</v>
      </c>
      <c r="E95" s="357">
        <v>2000</v>
      </c>
      <c r="F95" s="357">
        <v>2520</v>
      </c>
      <c r="G95" s="357">
        <v>4520</v>
      </c>
      <c r="H95" s="357">
        <v>0</v>
      </c>
      <c r="I95" s="113">
        <v>0</v>
      </c>
      <c r="J95" s="113">
        <v>4520</v>
      </c>
    </row>
    <row r="96" spans="1:10" s="230" customFormat="1" ht="14.4" thickBot="1" x14ac:dyDescent="0.3">
      <c r="A96" s="452"/>
      <c r="B96" s="447" t="s">
        <v>180</v>
      </c>
      <c r="C96" s="448"/>
      <c r="D96" s="453"/>
      <c r="E96" s="450">
        <v>5804</v>
      </c>
      <c r="F96" s="450">
        <v>4556</v>
      </c>
      <c r="G96" s="450">
        <v>10360</v>
      </c>
      <c r="H96" s="450">
        <v>3020</v>
      </c>
      <c r="I96" s="451">
        <v>3020</v>
      </c>
      <c r="J96" s="451">
        <v>16400</v>
      </c>
    </row>
    <row r="97" spans="1:10" s="230" customFormat="1" ht="14.4" thickBot="1" x14ac:dyDescent="0.3">
      <c r="A97" s="436" t="s">
        <v>180</v>
      </c>
      <c r="B97" s="436"/>
      <c r="C97" s="454"/>
      <c r="D97" s="455"/>
      <c r="E97" s="456">
        <v>5804</v>
      </c>
      <c r="F97" s="456">
        <v>4556</v>
      </c>
      <c r="G97" s="456">
        <v>10360</v>
      </c>
      <c r="H97" s="456">
        <v>3020</v>
      </c>
      <c r="I97" s="457">
        <v>3020</v>
      </c>
      <c r="J97" s="457">
        <v>16400</v>
      </c>
    </row>
    <row r="98" spans="1:10" ht="14.4" thickBot="1" x14ac:dyDescent="0.3">
      <c r="A98" s="354" t="s">
        <v>98</v>
      </c>
      <c r="B98" s="354" t="s">
        <v>1438</v>
      </c>
      <c r="C98">
        <v>78001</v>
      </c>
      <c r="D98" s="125" t="s">
        <v>1529</v>
      </c>
      <c r="E98" s="357">
        <v>100</v>
      </c>
      <c r="F98" s="357">
        <v>420</v>
      </c>
      <c r="G98" s="357">
        <v>520</v>
      </c>
      <c r="H98" s="357">
        <v>100</v>
      </c>
      <c r="I98" s="113">
        <v>100</v>
      </c>
      <c r="J98" s="113">
        <v>720</v>
      </c>
    </row>
    <row r="99" spans="1:10" s="230" customFormat="1" ht="14.4" thickBot="1" x14ac:dyDescent="0.3">
      <c r="A99" s="452"/>
      <c r="B99" s="447" t="s">
        <v>1530</v>
      </c>
      <c r="C99" s="448"/>
      <c r="D99" s="453"/>
      <c r="E99" s="450">
        <v>100</v>
      </c>
      <c r="F99" s="450">
        <v>420</v>
      </c>
      <c r="G99" s="450">
        <v>520</v>
      </c>
      <c r="H99" s="450">
        <v>100</v>
      </c>
      <c r="I99" s="451">
        <v>100</v>
      </c>
      <c r="J99" s="451">
        <v>720</v>
      </c>
    </row>
    <row r="100" spans="1:10" ht="14.4" thickBot="1" x14ac:dyDescent="0.3">
      <c r="A100" s="354"/>
      <c r="B100" s="354" t="s">
        <v>1439</v>
      </c>
      <c r="C100">
        <v>78302</v>
      </c>
      <c r="D100" s="125" t="s">
        <v>1531</v>
      </c>
      <c r="E100" s="357">
        <v>6000</v>
      </c>
      <c r="F100" s="357">
        <v>0</v>
      </c>
      <c r="G100" s="357">
        <v>6000</v>
      </c>
      <c r="H100" s="357">
        <v>2000</v>
      </c>
      <c r="I100" s="113">
        <v>2000</v>
      </c>
      <c r="J100" s="113">
        <v>10000</v>
      </c>
    </row>
    <row r="101" spans="1:10" ht="14.4" thickBot="1" x14ac:dyDescent="0.3">
      <c r="A101" s="393"/>
      <c r="B101" s="389" t="s">
        <v>1532</v>
      </c>
      <c r="C101" s="390"/>
      <c r="D101" s="394"/>
      <c r="E101" s="391">
        <v>6000</v>
      </c>
      <c r="F101" s="391">
        <v>0</v>
      </c>
      <c r="G101" s="391">
        <v>6000</v>
      </c>
      <c r="H101" s="391">
        <v>2000</v>
      </c>
      <c r="I101" s="392">
        <v>2000</v>
      </c>
      <c r="J101" s="392">
        <v>10000</v>
      </c>
    </row>
    <row r="102" spans="1:10" s="230" customFormat="1" ht="14.4" thickBot="1" x14ac:dyDescent="0.3">
      <c r="A102" s="436" t="s">
        <v>235</v>
      </c>
      <c r="B102" s="436"/>
      <c r="C102" s="454"/>
      <c r="D102" s="455"/>
      <c r="E102" s="456">
        <v>6100</v>
      </c>
      <c r="F102" s="456">
        <v>420</v>
      </c>
      <c r="G102" s="456">
        <v>6520</v>
      </c>
      <c r="H102" s="456">
        <v>2100</v>
      </c>
      <c r="I102" s="457">
        <v>2100</v>
      </c>
      <c r="J102" s="457">
        <v>10720</v>
      </c>
    </row>
    <row r="103" spans="1:10" ht="14.4" thickBot="1" x14ac:dyDescent="0.3">
      <c r="A103" s="354" t="s">
        <v>1415</v>
      </c>
      <c r="B103" s="354" t="s">
        <v>330</v>
      </c>
      <c r="C103">
        <v>75003</v>
      </c>
      <c r="D103" s="125" t="s">
        <v>1533</v>
      </c>
      <c r="E103" s="357">
        <v>120</v>
      </c>
      <c r="F103" s="357">
        <v>0</v>
      </c>
      <c r="G103" s="357">
        <v>120</v>
      </c>
      <c r="H103" s="357">
        <v>120</v>
      </c>
      <c r="I103" s="113">
        <v>120</v>
      </c>
      <c r="J103" s="113">
        <v>360</v>
      </c>
    </row>
    <row r="104" spans="1:10" s="230" customFormat="1" ht="14.4" thickBot="1" x14ac:dyDescent="0.3">
      <c r="A104" s="452"/>
      <c r="B104" s="447" t="s">
        <v>1519</v>
      </c>
      <c r="C104" s="448"/>
      <c r="D104" s="453"/>
      <c r="E104" s="450">
        <v>120</v>
      </c>
      <c r="F104" s="450">
        <v>0</v>
      </c>
      <c r="G104" s="450">
        <v>120</v>
      </c>
      <c r="H104" s="450">
        <v>120</v>
      </c>
      <c r="I104" s="451">
        <v>120</v>
      </c>
      <c r="J104" s="451">
        <v>360</v>
      </c>
    </row>
    <row r="105" spans="1:10" ht="14.4" thickBot="1" x14ac:dyDescent="0.3">
      <c r="A105" s="354"/>
      <c r="B105" s="354" t="s">
        <v>1440</v>
      </c>
      <c r="C105">
        <v>78600</v>
      </c>
      <c r="D105" s="125" t="s">
        <v>1440</v>
      </c>
      <c r="E105" s="357">
        <v>11500</v>
      </c>
      <c r="F105" s="357">
        <v>0</v>
      </c>
      <c r="G105" s="357">
        <v>11500</v>
      </c>
      <c r="H105" s="357">
        <v>11000</v>
      </c>
      <c r="I105" s="113">
        <v>11000</v>
      </c>
      <c r="J105" s="113">
        <v>33500</v>
      </c>
    </row>
    <row r="106" spans="1:10" s="230" customFormat="1" ht="14.4" thickBot="1" x14ac:dyDescent="0.3">
      <c r="A106" s="452"/>
      <c r="B106" s="447" t="s">
        <v>1534</v>
      </c>
      <c r="C106" s="448"/>
      <c r="D106" s="453"/>
      <c r="E106" s="450">
        <v>11500</v>
      </c>
      <c r="F106" s="450">
        <v>0</v>
      </c>
      <c r="G106" s="450">
        <v>11500</v>
      </c>
      <c r="H106" s="450">
        <v>11000</v>
      </c>
      <c r="I106" s="451">
        <v>11000</v>
      </c>
      <c r="J106" s="451">
        <v>33500</v>
      </c>
    </row>
    <row r="107" spans="1:10" s="230" customFormat="1" ht="14.4" thickBot="1" x14ac:dyDescent="0.3">
      <c r="A107" s="436" t="s">
        <v>1441</v>
      </c>
      <c r="B107" s="436"/>
      <c r="C107" s="454"/>
      <c r="D107" s="455"/>
      <c r="E107" s="456">
        <v>11620</v>
      </c>
      <c r="F107" s="456">
        <v>0</v>
      </c>
      <c r="G107" s="456">
        <v>11620</v>
      </c>
      <c r="H107" s="456">
        <v>11120</v>
      </c>
      <c r="I107" s="457">
        <v>11120</v>
      </c>
      <c r="J107" s="457">
        <v>33860</v>
      </c>
    </row>
    <row r="108" spans="1:10" x14ac:dyDescent="0.25">
      <c r="A108" s="359" t="s">
        <v>1416</v>
      </c>
      <c r="B108" s="359" t="s">
        <v>1442</v>
      </c>
      <c r="C108">
        <v>95002</v>
      </c>
      <c r="D108" s="125" t="s">
        <v>1535</v>
      </c>
      <c r="E108" s="357">
        <v>5500</v>
      </c>
      <c r="F108" s="357">
        <v>0</v>
      </c>
      <c r="G108" s="357">
        <v>5500</v>
      </c>
      <c r="H108" s="357">
        <v>0</v>
      </c>
      <c r="I108" s="113">
        <v>0</v>
      </c>
      <c r="J108" s="113">
        <v>5500</v>
      </c>
    </row>
    <row r="109" spans="1:10" x14ac:dyDescent="0.25">
      <c r="A109" s="352"/>
      <c r="B109" s="352"/>
      <c r="C109">
        <v>95003</v>
      </c>
      <c r="D109" s="125" t="s">
        <v>1536</v>
      </c>
      <c r="E109" s="357">
        <v>1000</v>
      </c>
      <c r="F109" s="357">
        <v>0</v>
      </c>
      <c r="G109" s="357">
        <v>1000</v>
      </c>
      <c r="H109" s="357">
        <v>0</v>
      </c>
      <c r="I109" s="113">
        <v>0</v>
      </c>
      <c r="J109" s="113">
        <v>1000</v>
      </c>
    </row>
    <row r="110" spans="1:10" x14ac:dyDescent="0.25">
      <c r="A110" s="352"/>
      <c r="B110" s="352"/>
      <c r="C110">
        <v>95004</v>
      </c>
      <c r="D110" s="125" t="s">
        <v>1537</v>
      </c>
      <c r="E110" s="357">
        <v>1220</v>
      </c>
      <c r="F110" s="357">
        <v>800</v>
      </c>
      <c r="G110" s="357">
        <v>2020</v>
      </c>
      <c r="H110" s="357">
        <v>500</v>
      </c>
      <c r="I110" s="113">
        <v>500</v>
      </c>
      <c r="J110" s="113">
        <v>3020</v>
      </c>
    </row>
    <row r="111" spans="1:10" x14ac:dyDescent="0.25">
      <c r="A111" s="352"/>
      <c r="B111" s="352"/>
      <c r="C111">
        <v>95008</v>
      </c>
      <c r="D111" s="125" t="s">
        <v>1538</v>
      </c>
      <c r="E111" s="357">
        <v>800</v>
      </c>
      <c r="F111" s="357">
        <v>0</v>
      </c>
      <c r="G111" s="357">
        <v>800</v>
      </c>
      <c r="H111" s="357">
        <v>0</v>
      </c>
      <c r="I111" s="113">
        <v>0</v>
      </c>
      <c r="J111" s="113">
        <v>800</v>
      </c>
    </row>
    <row r="112" spans="1:10" ht="14.4" thickBot="1" x14ac:dyDescent="0.3">
      <c r="A112" s="382"/>
      <c r="B112" s="382"/>
      <c r="C112">
        <v>95011</v>
      </c>
      <c r="D112" s="125" t="s">
        <v>1539</v>
      </c>
      <c r="E112" s="357">
        <v>100</v>
      </c>
      <c r="F112" s="357">
        <v>0</v>
      </c>
      <c r="G112" s="357">
        <v>100</v>
      </c>
      <c r="H112" s="357">
        <v>0</v>
      </c>
      <c r="I112" s="113">
        <v>0</v>
      </c>
      <c r="J112" s="113">
        <v>100</v>
      </c>
    </row>
    <row r="113" spans="1:10" s="230" customFormat="1" ht="14.4" thickBot="1" x14ac:dyDescent="0.3">
      <c r="A113" s="452"/>
      <c r="B113" s="447" t="s">
        <v>1540</v>
      </c>
      <c r="C113" s="448"/>
      <c r="D113" s="453"/>
      <c r="E113" s="450">
        <v>8620</v>
      </c>
      <c r="F113" s="450">
        <v>800</v>
      </c>
      <c r="G113" s="450">
        <v>9420</v>
      </c>
      <c r="H113" s="450">
        <v>500</v>
      </c>
      <c r="I113" s="451">
        <v>500</v>
      </c>
      <c r="J113" s="451">
        <v>10420</v>
      </c>
    </row>
    <row r="114" spans="1:10" s="230" customFormat="1" ht="14.4" thickBot="1" x14ac:dyDescent="0.3">
      <c r="A114" s="436" t="s">
        <v>1443</v>
      </c>
      <c r="B114" s="436"/>
      <c r="C114" s="454"/>
      <c r="D114" s="455"/>
      <c r="E114" s="456">
        <v>8620</v>
      </c>
      <c r="F114" s="456">
        <v>800</v>
      </c>
      <c r="G114" s="456">
        <v>9420</v>
      </c>
      <c r="H114" s="456">
        <v>500</v>
      </c>
      <c r="I114" s="457">
        <v>500</v>
      </c>
      <c r="J114" s="457">
        <v>10420</v>
      </c>
    </row>
    <row r="115" spans="1:10" ht="14.4" thickBot="1" x14ac:dyDescent="0.3">
      <c r="A115" s="354" t="s">
        <v>107</v>
      </c>
      <c r="B115" s="354" t="s">
        <v>1444</v>
      </c>
      <c r="C115">
        <v>13016</v>
      </c>
      <c r="D115" s="125" t="s">
        <v>1444</v>
      </c>
      <c r="E115" s="357">
        <v>50</v>
      </c>
      <c r="F115" s="357">
        <v>0</v>
      </c>
      <c r="G115" s="357">
        <v>50</v>
      </c>
      <c r="H115" s="357">
        <v>50</v>
      </c>
      <c r="I115" s="113">
        <v>50</v>
      </c>
      <c r="J115" s="113">
        <v>150</v>
      </c>
    </row>
    <row r="116" spans="1:10" s="230" customFormat="1" ht="14.4" thickBot="1" x14ac:dyDescent="0.3">
      <c r="A116" s="447"/>
      <c r="B116" s="447" t="s">
        <v>1541</v>
      </c>
      <c r="C116" s="448"/>
      <c r="D116" s="453"/>
      <c r="E116" s="450">
        <v>50</v>
      </c>
      <c r="F116" s="450">
        <v>0</v>
      </c>
      <c r="G116" s="450">
        <v>50</v>
      </c>
      <c r="H116" s="450">
        <v>50</v>
      </c>
      <c r="I116" s="451">
        <v>50</v>
      </c>
      <c r="J116" s="451">
        <v>150</v>
      </c>
    </row>
    <row r="117" spans="1:10" x14ac:dyDescent="0.25">
      <c r="A117" s="359"/>
      <c r="B117" s="359" t="s">
        <v>1445</v>
      </c>
      <c r="C117">
        <v>11018</v>
      </c>
      <c r="D117" s="125" t="s">
        <v>1542</v>
      </c>
      <c r="E117" s="357">
        <v>2200</v>
      </c>
      <c r="F117" s="357">
        <v>0</v>
      </c>
      <c r="G117" s="357">
        <v>2200</v>
      </c>
      <c r="H117" s="357">
        <v>600</v>
      </c>
      <c r="I117" s="113">
        <v>600</v>
      </c>
      <c r="J117" s="113">
        <v>3400</v>
      </c>
    </row>
    <row r="118" spans="1:10" x14ac:dyDescent="0.25">
      <c r="A118" s="352"/>
      <c r="B118" s="352"/>
      <c r="C118">
        <v>13020</v>
      </c>
      <c r="D118" s="125" t="s">
        <v>1543</v>
      </c>
      <c r="E118" s="357">
        <v>219</v>
      </c>
      <c r="F118" s="357">
        <v>0</v>
      </c>
      <c r="G118" s="357">
        <v>219</v>
      </c>
      <c r="H118" s="357">
        <v>100</v>
      </c>
      <c r="I118" s="113">
        <v>100</v>
      </c>
      <c r="J118" s="113">
        <v>419</v>
      </c>
    </row>
    <row r="119" spans="1:10" x14ac:dyDescent="0.25">
      <c r="A119" s="352"/>
      <c r="B119" s="352"/>
      <c r="C119">
        <v>13022</v>
      </c>
      <c r="D119" s="125" t="s">
        <v>1544</v>
      </c>
      <c r="E119" s="357">
        <v>2200.62</v>
      </c>
      <c r="F119" s="357">
        <v>0</v>
      </c>
      <c r="G119" s="357">
        <v>2200.62</v>
      </c>
      <c r="H119" s="357">
        <v>0</v>
      </c>
      <c r="I119" s="113">
        <v>0</v>
      </c>
      <c r="J119" s="113">
        <v>2200.62</v>
      </c>
    </row>
    <row r="120" spans="1:10" x14ac:dyDescent="0.25">
      <c r="A120" s="352"/>
      <c r="B120" s="352"/>
      <c r="C120">
        <v>13024</v>
      </c>
      <c r="D120" s="125" t="s">
        <v>1545</v>
      </c>
      <c r="E120" s="357">
        <v>200</v>
      </c>
      <c r="F120" s="357">
        <v>0</v>
      </c>
      <c r="G120" s="357">
        <v>200</v>
      </c>
      <c r="H120" s="357">
        <v>100</v>
      </c>
      <c r="I120" s="113">
        <v>100</v>
      </c>
      <c r="J120" s="113">
        <v>400</v>
      </c>
    </row>
    <row r="121" spans="1:10" ht="14.4" thickBot="1" x14ac:dyDescent="0.3">
      <c r="A121" s="382"/>
      <c r="B121" s="382"/>
      <c r="C121">
        <v>13031</v>
      </c>
      <c r="D121" s="125" t="s">
        <v>1546</v>
      </c>
      <c r="E121" s="357">
        <v>1750</v>
      </c>
      <c r="F121" s="357">
        <v>0</v>
      </c>
      <c r="G121" s="357">
        <v>1750</v>
      </c>
      <c r="H121" s="357">
        <v>0</v>
      </c>
      <c r="I121" s="113">
        <v>0</v>
      </c>
      <c r="J121" s="113">
        <v>1750</v>
      </c>
    </row>
    <row r="122" spans="1:10" s="230" customFormat="1" ht="14.4" thickBot="1" x14ac:dyDescent="0.3">
      <c r="A122" s="452"/>
      <c r="B122" s="447" t="s">
        <v>1547</v>
      </c>
      <c r="C122" s="448"/>
      <c r="D122" s="453"/>
      <c r="E122" s="450">
        <v>6569.62</v>
      </c>
      <c r="F122" s="450">
        <v>0</v>
      </c>
      <c r="G122" s="450">
        <v>6569.62</v>
      </c>
      <c r="H122" s="450">
        <v>800</v>
      </c>
      <c r="I122" s="451">
        <v>800</v>
      </c>
      <c r="J122" s="451">
        <v>8169.62</v>
      </c>
    </row>
    <row r="123" spans="1:10" s="230" customFormat="1" ht="14.4" thickBot="1" x14ac:dyDescent="0.3">
      <c r="A123" s="436" t="s">
        <v>196</v>
      </c>
      <c r="B123" s="436"/>
      <c r="C123" s="454"/>
      <c r="D123" s="455"/>
      <c r="E123" s="456">
        <v>6619.62</v>
      </c>
      <c r="F123" s="456">
        <v>0</v>
      </c>
      <c r="G123" s="456">
        <v>6619.62</v>
      </c>
      <c r="H123" s="456">
        <v>850</v>
      </c>
      <c r="I123" s="457">
        <v>850</v>
      </c>
      <c r="J123" s="457">
        <v>8319.619999999999</v>
      </c>
    </row>
    <row r="124" spans="1:10" x14ac:dyDescent="0.25">
      <c r="A124" s="359" t="s">
        <v>109</v>
      </c>
      <c r="B124" s="359" t="s">
        <v>198</v>
      </c>
      <c r="C124">
        <v>83031</v>
      </c>
      <c r="D124" s="125" t="s">
        <v>1548</v>
      </c>
      <c r="E124" s="357">
        <v>320</v>
      </c>
      <c r="F124" s="357">
        <v>300</v>
      </c>
      <c r="G124" s="357">
        <v>620</v>
      </c>
      <c r="H124" s="357">
        <v>50</v>
      </c>
      <c r="I124" s="113">
        <v>50</v>
      </c>
      <c r="J124" s="113">
        <v>720</v>
      </c>
    </row>
    <row r="125" spans="1:10" x14ac:dyDescent="0.25">
      <c r="A125" s="352"/>
      <c r="B125" s="352"/>
      <c r="C125">
        <v>83032</v>
      </c>
      <c r="D125" s="125" t="s">
        <v>1549</v>
      </c>
      <c r="E125" s="357">
        <v>10375</v>
      </c>
      <c r="F125" s="357">
        <v>0</v>
      </c>
      <c r="G125" s="357">
        <v>10375</v>
      </c>
      <c r="H125" s="357">
        <v>0</v>
      </c>
      <c r="I125" s="113">
        <v>0</v>
      </c>
      <c r="J125" s="113">
        <v>10375</v>
      </c>
    </row>
    <row r="126" spans="1:10" x14ac:dyDescent="0.25">
      <c r="A126" s="352"/>
      <c r="B126" s="352"/>
      <c r="C126">
        <v>83033</v>
      </c>
      <c r="D126" s="125" t="s">
        <v>1550</v>
      </c>
      <c r="E126" s="357">
        <v>3000</v>
      </c>
      <c r="F126" s="357">
        <v>0</v>
      </c>
      <c r="G126" s="357">
        <v>3000</v>
      </c>
      <c r="H126" s="357">
        <v>1000</v>
      </c>
      <c r="I126" s="113">
        <v>1000</v>
      </c>
      <c r="J126" s="113">
        <v>5000</v>
      </c>
    </row>
    <row r="127" spans="1:10" x14ac:dyDescent="0.25">
      <c r="A127" s="352"/>
      <c r="B127" s="352"/>
      <c r="C127">
        <v>83034</v>
      </c>
      <c r="D127" s="125" t="s">
        <v>1551</v>
      </c>
      <c r="E127" s="357">
        <v>50</v>
      </c>
      <c r="F127" s="357">
        <v>0</v>
      </c>
      <c r="G127" s="357">
        <v>50</v>
      </c>
      <c r="H127" s="357">
        <v>40</v>
      </c>
      <c r="I127" s="113">
        <v>40</v>
      </c>
      <c r="J127" s="113">
        <v>130</v>
      </c>
    </row>
    <row r="128" spans="1:10" ht="14.4" thickBot="1" x14ac:dyDescent="0.3">
      <c r="A128" s="382"/>
      <c r="B128" s="382"/>
      <c r="C128">
        <v>83039</v>
      </c>
      <c r="D128" s="125" t="s">
        <v>1552</v>
      </c>
      <c r="E128" s="357">
        <v>1339.5</v>
      </c>
      <c r="F128" s="357">
        <v>1590.345</v>
      </c>
      <c r="G128" s="357">
        <v>2929.8450000000003</v>
      </c>
      <c r="H128" s="357">
        <v>1339.8</v>
      </c>
      <c r="I128" s="113">
        <v>1339.5</v>
      </c>
      <c r="J128" s="113">
        <v>5610</v>
      </c>
    </row>
    <row r="129" spans="1:10" s="230" customFormat="1" ht="14.4" thickBot="1" x14ac:dyDescent="0.3">
      <c r="A129" s="447"/>
      <c r="B129" s="447" t="s">
        <v>1063</v>
      </c>
      <c r="C129" s="448"/>
      <c r="D129" s="453"/>
      <c r="E129" s="450">
        <v>15084.5</v>
      </c>
      <c r="F129" s="450">
        <v>1890.345</v>
      </c>
      <c r="G129" s="450">
        <v>16974.845000000001</v>
      </c>
      <c r="H129" s="450">
        <v>2429.8000000000002</v>
      </c>
      <c r="I129" s="451">
        <v>2429.5</v>
      </c>
      <c r="J129" s="451">
        <v>21835</v>
      </c>
    </row>
    <row r="130" spans="1:10" s="230" customFormat="1" ht="14.4" thickBot="1" x14ac:dyDescent="0.3">
      <c r="A130" s="436" t="s">
        <v>199</v>
      </c>
      <c r="B130" s="436"/>
      <c r="C130" s="454"/>
      <c r="D130" s="455"/>
      <c r="E130" s="456">
        <v>15084.5</v>
      </c>
      <c r="F130" s="456">
        <v>1890.345</v>
      </c>
      <c r="G130" s="456">
        <v>16974.845000000001</v>
      </c>
      <c r="H130" s="456">
        <v>2429.8000000000002</v>
      </c>
      <c r="I130" s="457">
        <v>2429.5</v>
      </c>
      <c r="J130" s="457">
        <v>21835</v>
      </c>
    </row>
    <row r="131" spans="1:10" x14ac:dyDescent="0.25">
      <c r="A131" s="359" t="s">
        <v>112</v>
      </c>
      <c r="B131" s="359" t="s">
        <v>1446</v>
      </c>
      <c r="C131">
        <v>91005</v>
      </c>
      <c r="D131" s="125" t="s">
        <v>1553</v>
      </c>
      <c r="E131" s="357">
        <v>471</v>
      </c>
      <c r="F131" s="357">
        <v>670</v>
      </c>
      <c r="G131" s="357">
        <v>1141</v>
      </c>
      <c r="H131" s="357">
        <v>400</v>
      </c>
      <c r="I131" s="113">
        <v>400</v>
      </c>
      <c r="J131" s="113">
        <v>1941</v>
      </c>
    </row>
    <row r="132" spans="1:10" ht="84" customHeight="1" x14ac:dyDescent="0.25">
      <c r="A132" s="352"/>
      <c r="B132" s="352"/>
      <c r="C132">
        <v>91007</v>
      </c>
      <c r="D132" s="125" t="s">
        <v>1554</v>
      </c>
      <c r="E132" s="357">
        <v>511</v>
      </c>
      <c r="F132" s="357">
        <v>0</v>
      </c>
      <c r="G132" s="357">
        <v>511</v>
      </c>
      <c r="H132" s="357">
        <v>0</v>
      </c>
      <c r="I132" s="113">
        <v>0</v>
      </c>
      <c r="J132" s="113">
        <v>511</v>
      </c>
    </row>
    <row r="133" spans="1:10" x14ac:dyDescent="0.25">
      <c r="A133" s="352"/>
      <c r="B133" s="352"/>
      <c r="C133">
        <v>91900</v>
      </c>
      <c r="D133" s="125" t="s">
        <v>1555</v>
      </c>
      <c r="E133" s="357">
        <v>0</v>
      </c>
      <c r="F133" s="357">
        <v>470</v>
      </c>
      <c r="G133" s="357">
        <v>470</v>
      </c>
      <c r="H133" s="357">
        <v>0</v>
      </c>
      <c r="I133" s="113">
        <v>0</v>
      </c>
      <c r="J133" s="113">
        <v>470</v>
      </c>
    </row>
    <row r="134" spans="1:10" ht="14.4" thickBot="1" x14ac:dyDescent="0.3">
      <c r="A134" s="382"/>
      <c r="B134" s="382"/>
      <c r="C134">
        <v>92014</v>
      </c>
      <c r="D134" s="125" t="s">
        <v>1556</v>
      </c>
      <c r="E134" s="357">
        <v>300</v>
      </c>
      <c r="F134" s="357">
        <v>0</v>
      </c>
      <c r="G134" s="357">
        <v>300</v>
      </c>
      <c r="H134" s="357">
        <v>4850</v>
      </c>
      <c r="I134" s="113">
        <v>0</v>
      </c>
      <c r="J134" s="113">
        <v>5150</v>
      </c>
    </row>
    <row r="135" spans="1:10" s="230" customFormat="1" ht="14.4" thickBot="1" x14ac:dyDescent="0.3">
      <c r="A135" s="447"/>
      <c r="B135" s="447" t="s">
        <v>1557</v>
      </c>
      <c r="C135" s="448"/>
      <c r="D135" s="453"/>
      <c r="E135" s="450">
        <v>1282</v>
      </c>
      <c r="F135" s="450">
        <v>1140</v>
      </c>
      <c r="G135" s="450">
        <v>2422</v>
      </c>
      <c r="H135" s="450">
        <v>5250</v>
      </c>
      <c r="I135" s="451">
        <v>400</v>
      </c>
      <c r="J135" s="451">
        <v>8072</v>
      </c>
    </row>
    <row r="136" spans="1:10" s="230" customFormat="1" ht="14.4" thickBot="1" x14ac:dyDescent="0.3">
      <c r="A136" s="458" t="s">
        <v>212</v>
      </c>
      <c r="B136" s="458"/>
      <c r="C136" s="458"/>
      <c r="D136" s="455"/>
      <c r="E136" s="456">
        <v>1282</v>
      </c>
      <c r="F136" s="456">
        <v>1140</v>
      </c>
      <c r="G136" s="456">
        <v>2422</v>
      </c>
      <c r="H136" s="456">
        <v>5250</v>
      </c>
      <c r="I136" s="457">
        <v>400</v>
      </c>
      <c r="J136" s="457">
        <v>8072</v>
      </c>
    </row>
    <row r="137" spans="1:10" x14ac:dyDescent="0.25">
      <c r="A137" s="359" t="s">
        <v>1417</v>
      </c>
      <c r="B137" s="359" t="s">
        <v>1447</v>
      </c>
      <c r="C137">
        <v>84001</v>
      </c>
      <c r="D137" s="125" t="s">
        <v>1558</v>
      </c>
      <c r="E137" s="357">
        <v>286</v>
      </c>
      <c r="F137" s="357">
        <v>0</v>
      </c>
      <c r="G137" s="357">
        <v>286</v>
      </c>
      <c r="H137" s="357">
        <v>0</v>
      </c>
      <c r="I137" s="113">
        <v>0</v>
      </c>
      <c r="J137" s="113">
        <v>286</v>
      </c>
    </row>
    <row r="138" spans="1:10" x14ac:dyDescent="0.25">
      <c r="A138" s="352"/>
      <c r="B138" s="352"/>
      <c r="C138">
        <v>84003</v>
      </c>
      <c r="D138" s="125" t="s">
        <v>1559</v>
      </c>
      <c r="E138" s="357">
        <v>420</v>
      </c>
      <c r="F138" s="357">
        <v>0</v>
      </c>
      <c r="G138" s="357">
        <v>420</v>
      </c>
      <c r="H138" s="357">
        <v>50</v>
      </c>
      <c r="I138" s="113">
        <v>50</v>
      </c>
      <c r="J138" s="113">
        <v>520</v>
      </c>
    </row>
    <row r="139" spans="1:10" ht="14.4" thickBot="1" x14ac:dyDescent="0.3">
      <c r="A139" s="382"/>
      <c r="B139" s="382"/>
      <c r="C139">
        <v>84004</v>
      </c>
      <c r="D139" s="125" t="s">
        <v>1560</v>
      </c>
      <c r="E139" s="357">
        <v>50</v>
      </c>
      <c r="F139" s="357">
        <v>0</v>
      </c>
      <c r="G139" s="357">
        <v>50</v>
      </c>
      <c r="H139" s="357">
        <v>50</v>
      </c>
      <c r="I139" s="113">
        <v>50</v>
      </c>
      <c r="J139" s="113">
        <v>150</v>
      </c>
    </row>
    <row r="140" spans="1:10" s="230" customFormat="1" ht="14.4" thickBot="1" x14ac:dyDescent="0.3">
      <c r="A140" s="447"/>
      <c r="B140" s="447" t="s">
        <v>1561</v>
      </c>
      <c r="C140" s="448"/>
      <c r="D140" s="453"/>
      <c r="E140" s="450">
        <v>756</v>
      </c>
      <c r="F140" s="450">
        <v>0</v>
      </c>
      <c r="G140" s="450">
        <v>756</v>
      </c>
      <c r="H140" s="450">
        <v>100</v>
      </c>
      <c r="I140" s="451">
        <v>100</v>
      </c>
      <c r="J140" s="451">
        <v>956</v>
      </c>
    </row>
    <row r="141" spans="1:10" ht="14.4" thickBot="1" x14ac:dyDescent="0.3">
      <c r="A141" s="354"/>
      <c r="B141" s="354" t="s">
        <v>1417</v>
      </c>
      <c r="C141">
        <v>81008</v>
      </c>
      <c r="D141" s="125" t="s">
        <v>114</v>
      </c>
      <c r="E141" s="357">
        <v>700</v>
      </c>
      <c r="F141" s="357">
        <v>0</v>
      </c>
      <c r="G141" s="357">
        <v>700</v>
      </c>
      <c r="H141" s="357">
        <v>700</v>
      </c>
      <c r="I141" s="113">
        <v>700</v>
      </c>
      <c r="J141" s="113">
        <v>2100</v>
      </c>
    </row>
    <row r="142" spans="1:10" ht="14.4" thickBot="1" x14ac:dyDescent="0.3">
      <c r="A142" s="389"/>
      <c r="B142" s="389" t="s">
        <v>1448</v>
      </c>
      <c r="C142" s="390"/>
      <c r="D142" s="394"/>
      <c r="E142" s="391">
        <v>700</v>
      </c>
      <c r="F142" s="391">
        <v>0</v>
      </c>
      <c r="G142" s="391">
        <v>700</v>
      </c>
      <c r="H142" s="391">
        <v>700</v>
      </c>
      <c r="I142" s="392">
        <v>700</v>
      </c>
      <c r="J142" s="392">
        <v>2100</v>
      </c>
    </row>
    <row r="143" spans="1:10" s="230" customFormat="1" ht="14.4" thickBot="1" x14ac:dyDescent="0.3">
      <c r="A143" s="436" t="s">
        <v>1448</v>
      </c>
      <c r="B143" s="436"/>
      <c r="C143" s="454"/>
      <c r="D143" s="459"/>
      <c r="E143" s="460">
        <v>1456</v>
      </c>
      <c r="F143" s="460">
        <v>0</v>
      </c>
      <c r="G143" s="460">
        <v>1456</v>
      </c>
      <c r="H143" s="460">
        <v>800</v>
      </c>
      <c r="I143" s="461">
        <v>800</v>
      </c>
      <c r="J143" s="461">
        <v>3056</v>
      </c>
    </row>
    <row r="144" spans="1:10" s="230" customFormat="1" ht="14.4" thickBot="1" x14ac:dyDescent="0.3">
      <c r="A144" s="462" t="s">
        <v>20</v>
      </c>
      <c r="B144" s="462"/>
      <c r="C144" s="463"/>
      <c r="D144" s="455"/>
      <c r="E144" s="456">
        <v>380834.53240013844</v>
      </c>
      <c r="F144" s="456">
        <v>79620.190999999992</v>
      </c>
      <c r="G144" s="456">
        <v>460454.72340013832</v>
      </c>
      <c r="H144" s="456">
        <v>210200.8</v>
      </c>
      <c r="I144" s="457">
        <v>195350.5</v>
      </c>
      <c r="J144" s="457">
        <v>866007</v>
      </c>
    </row>
    <row r="145" spans="1:10" x14ac:dyDescent="0.25">
      <c r="A145"/>
      <c r="B145"/>
      <c r="E145"/>
      <c r="F145"/>
      <c r="G145"/>
      <c r="H145"/>
      <c r="I145"/>
      <c r="J145"/>
    </row>
    <row r="146" spans="1:10" x14ac:dyDescent="0.25">
      <c r="A146"/>
      <c r="E146"/>
      <c r="F146"/>
      <c r="G146"/>
      <c r="H146"/>
      <c r="I146"/>
      <c r="J146"/>
    </row>
    <row r="147" spans="1:10" x14ac:dyDescent="0.25">
      <c r="A147"/>
      <c r="E147"/>
      <c r="F147"/>
      <c r="G147"/>
      <c r="H147"/>
      <c r="I147"/>
      <c r="J147"/>
    </row>
    <row r="148" spans="1:10" x14ac:dyDescent="0.25">
      <c r="A148"/>
      <c r="E148"/>
      <c r="F148"/>
      <c r="G148"/>
      <c r="H148"/>
      <c r="I148"/>
      <c r="J148"/>
    </row>
    <row r="149" spans="1:10" x14ac:dyDescent="0.25">
      <c r="A149"/>
      <c r="E149"/>
      <c r="F149"/>
      <c r="G149"/>
      <c r="H149"/>
      <c r="I149"/>
      <c r="J149"/>
    </row>
    <row r="150" spans="1:10" x14ac:dyDescent="0.25">
      <c r="A150"/>
      <c r="E150"/>
      <c r="F150"/>
      <c r="G150"/>
      <c r="H150"/>
      <c r="I150"/>
      <c r="J150"/>
    </row>
    <row r="151" spans="1:10" x14ac:dyDescent="0.25">
      <c r="A151"/>
      <c r="E151"/>
      <c r="F151"/>
      <c r="G151"/>
      <c r="H151"/>
      <c r="I151"/>
      <c r="J151"/>
    </row>
    <row r="152" spans="1:10" x14ac:dyDescent="0.25">
      <c r="A152"/>
      <c r="E152"/>
      <c r="F152"/>
      <c r="G152"/>
      <c r="H152"/>
      <c r="I152"/>
      <c r="J152"/>
    </row>
    <row r="153" spans="1:10" x14ac:dyDescent="0.25">
      <c r="A153"/>
      <c r="E153"/>
      <c r="F153"/>
      <c r="G153"/>
      <c r="H153"/>
      <c r="I153"/>
      <c r="J153"/>
    </row>
    <row r="154" spans="1:10" x14ac:dyDescent="0.25">
      <c r="A154"/>
      <c r="E154"/>
      <c r="F154"/>
      <c r="G154"/>
      <c r="H154"/>
      <c r="I154"/>
      <c r="J154"/>
    </row>
    <row r="155" spans="1:10" x14ac:dyDescent="0.25">
      <c r="A155"/>
      <c r="E155"/>
      <c r="F155"/>
      <c r="G155"/>
      <c r="H155"/>
      <c r="I155"/>
      <c r="J155"/>
    </row>
  </sheetData>
  <mergeCells count="1"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rowBreaks count="1" manualBreakCount="1">
    <brk id="4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E72E9-DAAA-49AC-9863-6480CFE17148}">
  <sheetPr>
    <pageSetUpPr fitToPage="1"/>
  </sheetPr>
  <dimension ref="A2:H53"/>
  <sheetViews>
    <sheetView rightToLeft="1" zoomScale="90" zoomScaleNormal="90" workbookViewId="0">
      <pane ySplit="5" topLeftCell="A10" activePane="bottomLeft" state="frozen"/>
      <selection pane="bottomLeft" activeCell="A6" sqref="A6:XFD6"/>
    </sheetView>
  </sheetViews>
  <sheetFormatPr defaultRowHeight="13.8" x14ac:dyDescent="0.25"/>
  <cols>
    <col min="1" max="1" width="21.09765625" customWidth="1"/>
    <col min="2" max="2" width="20.09765625" customWidth="1"/>
    <col min="3" max="3" width="9.3984375" customWidth="1"/>
    <col min="4" max="4" width="26" bestFit="1" customWidth="1"/>
    <col min="5" max="7" width="25" bestFit="1" customWidth="1"/>
    <col min="8" max="8" width="32.5" bestFit="1" customWidth="1"/>
  </cols>
  <sheetData>
    <row r="2" spans="1:8" ht="15.6" x14ac:dyDescent="0.3">
      <c r="A2" s="346" t="s">
        <v>1562</v>
      </c>
      <c r="E2" s="372"/>
      <c r="F2" s="372"/>
      <c r="G2" s="372"/>
    </row>
    <row r="3" spans="1:8" ht="18" x14ac:dyDescent="0.35">
      <c r="A3" s="517" t="s">
        <v>1563</v>
      </c>
      <c r="B3" s="517"/>
      <c r="C3" s="517"/>
      <c r="D3" s="517"/>
      <c r="E3" s="517"/>
      <c r="F3" s="517"/>
      <c r="G3" s="517"/>
    </row>
    <row r="4" spans="1:8" ht="14.4" thickBot="1" x14ac:dyDescent="0.3">
      <c r="E4" s="373"/>
      <c r="F4" s="373"/>
      <c r="G4" s="373"/>
    </row>
    <row r="5" spans="1:8" ht="27.6" customHeight="1" thickBot="1" x14ac:dyDescent="0.3">
      <c r="A5" s="399" t="s">
        <v>1564</v>
      </c>
      <c r="B5" s="399" t="s">
        <v>1409</v>
      </c>
      <c r="C5" s="400" t="s">
        <v>1451</v>
      </c>
      <c r="D5" s="399" t="s">
        <v>1565</v>
      </c>
      <c r="E5" s="401">
        <v>2026</v>
      </c>
      <c r="F5" s="402">
        <v>2027</v>
      </c>
      <c r="G5" s="403">
        <v>2028</v>
      </c>
      <c r="H5" s="401" t="s">
        <v>1566</v>
      </c>
    </row>
    <row r="6" spans="1:8" ht="27.6" x14ac:dyDescent="0.25">
      <c r="A6" s="404" t="s">
        <v>1567</v>
      </c>
      <c r="B6" s="404" t="s">
        <v>1414</v>
      </c>
      <c r="C6" s="404">
        <v>64012</v>
      </c>
      <c r="D6" s="131" t="s">
        <v>1473</v>
      </c>
      <c r="E6" s="124">
        <v>-5000</v>
      </c>
      <c r="F6" s="112">
        <v>-4000</v>
      </c>
      <c r="G6" s="112">
        <v>-4000</v>
      </c>
      <c r="H6" s="464">
        <v>-13000</v>
      </c>
    </row>
    <row r="7" spans="1:8" s="230" customFormat="1" x14ac:dyDescent="0.25">
      <c r="A7" s="469" t="s">
        <v>1568</v>
      </c>
      <c r="B7" s="470"/>
      <c r="C7" s="470"/>
      <c r="D7" s="470"/>
      <c r="E7" s="479">
        <v>-5000</v>
      </c>
      <c r="F7" s="479">
        <v>-4000</v>
      </c>
      <c r="G7" s="479">
        <v>-4000</v>
      </c>
      <c r="H7" s="479">
        <v>-13000</v>
      </c>
    </row>
    <row r="8" spans="1:8" x14ac:dyDescent="0.25">
      <c r="A8" s="408" t="s">
        <v>1569</v>
      </c>
      <c r="B8" s="404" t="s">
        <v>90</v>
      </c>
      <c r="C8" s="404">
        <v>49007</v>
      </c>
      <c r="D8" s="109" t="s">
        <v>1497</v>
      </c>
      <c r="E8" s="465">
        <v>-30000</v>
      </c>
      <c r="F8" s="466">
        <v>0</v>
      </c>
      <c r="G8" s="466">
        <v>0</v>
      </c>
      <c r="H8" s="464">
        <v>-30000</v>
      </c>
    </row>
    <row r="9" spans="1:8" s="230" customFormat="1" x14ac:dyDescent="0.25">
      <c r="A9" s="469" t="s">
        <v>1570</v>
      </c>
      <c r="B9" s="470"/>
      <c r="C9" s="470"/>
      <c r="D9" s="470"/>
      <c r="E9" s="479">
        <v>-30000</v>
      </c>
      <c r="F9" s="479">
        <v>0</v>
      </c>
      <c r="G9" s="479">
        <v>0</v>
      </c>
      <c r="H9" s="479">
        <v>-30000</v>
      </c>
    </row>
    <row r="10" spans="1:8" ht="15.75" customHeight="1" x14ac:dyDescent="0.25">
      <c r="A10" s="404" t="s">
        <v>1571</v>
      </c>
      <c r="B10" s="404" t="s">
        <v>92</v>
      </c>
      <c r="C10" s="404">
        <v>52006</v>
      </c>
      <c r="D10" s="131" t="s">
        <v>1518</v>
      </c>
      <c r="E10" s="124">
        <v>-400</v>
      </c>
      <c r="F10" s="112">
        <v>-400</v>
      </c>
      <c r="G10" s="112">
        <v>-400</v>
      </c>
      <c r="H10" s="464">
        <v>-1200</v>
      </c>
    </row>
    <row r="11" spans="1:8" s="230" customFormat="1" x14ac:dyDescent="0.25">
      <c r="A11" s="469" t="s">
        <v>1572</v>
      </c>
      <c r="B11" s="470"/>
      <c r="C11" s="470"/>
      <c r="D11" s="470"/>
      <c r="E11" s="479">
        <v>-400</v>
      </c>
      <c r="F11" s="479">
        <v>-400</v>
      </c>
      <c r="G11" s="479">
        <v>-400</v>
      </c>
      <c r="H11" s="479">
        <v>-1200</v>
      </c>
    </row>
    <row r="12" spans="1:8" x14ac:dyDescent="0.25">
      <c r="A12" s="123" t="s">
        <v>1573</v>
      </c>
      <c r="B12" s="123" t="s">
        <v>86</v>
      </c>
      <c r="C12">
        <v>45014</v>
      </c>
      <c r="D12" s="131" t="s">
        <v>1460</v>
      </c>
      <c r="E12" s="405">
        <v>-1300</v>
      </c>
      <c r="F12" s="406">
        <v>0</v>
      </c>
      <c r="G12" s="406">
        <v>0</v>
      </c>
      <c r="H12" s="407">
        <v>-1300</v>
      </c>
    </row>
    <row r="13" spans="1:8" x14ac:dyDescent="0.25">
      <c r="A13" s="147"/>
      <c r="B13" s="147" t="s">
        <v>107</v>
      </c>
      <c r="C13" s="147">
        <v>13031</v>
      </c>
      <c r="D13" s="131" t="s">
        <v>1546</v>
      </c>
      <c r="E13" s="124">
        <v>-1050</v>
      </c>
      <c r="F13" s="112">
        <v>0</v>
      </c>
      <c r="G13" s="112">
        <v>0</v>
      </c>
      <c r="H13" s="464">
        <v>-1050</v>
      </c>
    </row>
    <row r="14" spans="1:8" s="230" customFormat="1" x14ac:dyDescent="0.25">
      <c r="A14" s="469" t="s">
        <v>1574</v>
      </c>
      <c r="B14" s="470"/>
      <c r="C14" s="470"/>
      <c r="D14" s="470"/>
      <c r="E14" s="479">
        <v>-2350</v>
      </c>
      <c r="F14" s="479">
        <v>0</v>
      </c>
      <c r="G14" s="479">
        <v>0</v>
      </c>
      <c r="H14" s="479">
        <v>-2350</v>
      </c>
    </row>
    <row r="15" spans="1:8" x14ac:dyDescent="0.25">
      <c r="A15" s="123" t="s">
        <v>1575</v>
      </c>
      <c r="B15" s="123" t="s">
        <v>107</v>
      </c>
      <c r="C15" s="123">
        <v>11018</v>
      </c>
      <c r="D15" s="131" t="s">
        <v>1542</v>
      </c>
      <c r="E15" s="405">
        <v>-1232.0000000000002</v>
      </c>
      <c r="F15" s="406">
        <v>-500</v>
      </c>
      <c r="G15" s="406">
        <v>-500</v>
      </c>
      <c r="H15" s="407">
        <v>-2232</v>
      </c>
    </row>
    <row r="16" spans="1:8" x14ac:dyDescent="0.25">
      <c r="A16" s="147"/>
      <c r="B16" s="147"/>
      <c r="C16" s="147">
        <v>13022</v>
      </c>
      <c r="D16" s="131" t="s">
        <v>1544</v>
      </c>
      <c r="E16" s="124">
        <v>-1980.5580000000002</v>
      </c>
      <c r="F16" s="466">
        <v>0</v>
      </c>
      <c r="G16" s="466">
        <v>0</v>
      </c>
      <c r="H16" s="464">
        <v>-1980.5580000000002</v>
      </c>
    </row>
    <row r="17" spans="1:8" s="230" customFormat="1" x14ac:dyDescent="0.25">
      <c r="A17" s="477" t="s">
        <v>1576</v>
      </c>
      <c r="B17" s="481"/>
      <c r="C17" s="481"/>
      <c r="D17" s="470"/>
      <c r="E17" s="479">
        <v>-3212.5580000000004</v>
      </c>
      <c r="F17" s="479">
        <v>-500</v>
      </c>
      <c r="G17" s="479">
        <v>-500</v>
      </c>
      <c r="H17" s="479">
        <v>-4212.558</v>
      </c>
    </row>
    <row r="18" spans="1:8" x14ac:dyDescent="0.25">
      <c r="A18" s="467" t="s">
        <v>1577</v>
      </c>
      <c r="B18" s="123" t="s">
        <v>90</v>
      </c>
      <c r="C18" s="123">
        <v>49007</v>
      </c>
      <c r="D18" s="385" t="s">
        <v>1497</v>
      </c>
      <c r="E18" s="405">
        <v>-7500</v>
      </c>
      <c r="F18" s="406">
        <v>0</v>
      </c>
      <c r="G18" s="406">
        <v>0</v>
      </c>
      <c r="H18" s="407">
        <v>-7500</v>
      </c>
    </row>
    <row r="19" spans="1:8" x14ac:dyDescent="0.25">
      <c r="A19" s="350"/>
      <c r="B19" s="109"/>
      <c r="C19" s="109">
        <v>49008</v>
      </c>
      <c r="D19" s="385" t="s">
        <v>1498</v>
      </c>
      <c r="E19" s="405">
        <v>-42732.315882263443</v>
      </c>
      <c r="F19" s="406">
        <v>-30000</v>
      </c>
      <c r="G19" s="406">
        <v>-30000</v>
      </c>
      <c r="H19" s="407">
        <v>-102732.31588226344</v>
      </c>
    </row>
    <row r="20" spans="1:8" x14ac:dyDescent="0.25">
      <c r="A20" s="350"/>
      <c r="B20" s="109" t="s">
        <v>92</v>
      </c>
      <c r="C20" s="109">
        <v>53025</v>
      </c>
      <c r="D20" s="396" t="s">
        <v>1516</v>
      </c>
      <c r="E20" s="405">
        <v>-1600</v>
      </c>
      <c r="F20" s="406">
        <v>-1600</v>
      </c>
      <c r="G20" s="406">
        <v>-1600</v>
      </c>
      <c r="H20" s="407">
        <v>-4800</v>
      </c>
    </row>
    <row r="21" spans="1:8" x14ac:dyDescent="0.25">
      <c r="A21" s="350"/>
      <c r="B21" s="109"/>
      <c r="C21" s="109">
        <v>56037</v>
      </c>
      <c r="D21" s="396" t="s">
        <v>1512</v>
      </c>
      <c r="E21" s="405">
        <v>-1102</v>
      </c>
      <c r="F21" s="409">
        <v>0</v>
      </c>
      <c r="G21" s="409">
        <v>0</v>
      </c>
      <c r="H21" s="407">
        <v>-1102</v>
      </c>
    </row>
    <row r="22" spans="1:8" x14ac:dyDescent="0.25">
      <c r="A22" s="468"/>
      <c r="B22" s="147"/>
      <c r="C22" s="147">
        <v>56039</v>
      </c>
      <c r="D22" s="396" t="s">
        <v>1514</v>
      </c>
      <c r="E22" s="124">
        <v>-2000</v>
      </c>
      <c r="F22" s="466">
        <v>0</v>
      </c>
      <c r="G22" s="466">
        <v>0</v>
      </c>
      <c r="H22" s="464">
        <v>-2000</v>
      </c>
    </row>
    <row r="23" spans="1:8" s="230" customFormat="1" x14ac:dyDescent="0.25">
      <c r="A23" s="477" t="s">
        <v>1578</v>
      </c>
      <c r="B23" s="480"/>
      <c r="C23" s="480"/>
      <c r="D23" s="470"/>
      <c r="E23" s="479">
        <v>-54934.315882263443</v>
      </c>
      <c r="F23" s="479">
        <v>-31600</v>
      </c>
      <c r="G23" s="479">
        <v>-31600</v>
      </c>
      <c r="H23" s="479">
        <v>-118134.31588226344</v>
      </c>
    </row>
    <row r="24" spans="1:8" x14ac:dyDescent="0.25">
      <c r="A24" s="123" t="s">
        <v>1579</v>
      </c>
      <c r="B24" s="123" t="s">
        <v>87</v>
      </c>
      <c r="C24">
        <v>71015</v>
      </c>
      <c r="D24" s="131" t="s">
        <v>1470</v>
      </c>
      <c r="E24" s="405">
        <v>-250</v>
      </c>
      <c r="F24" s="406">
        <v>-250</v>
      </c>
      <c r="G24" s="406">
        <v>-250</v>
      </c>
      <c r="H24" s="407">
        <v>-750</v>
      </c>
    </row>
    <row r="25" spans="1:8" x14ac:dyDescent="0.25">
      <c r="A25" s="147"/>
      <c r="B25" s="147" t="s">
        <v>90</v>
      </c>
      <c r="C25" s="147">
        <v>44012</v>
      </c>
      <c r="D25" s="131" t="s">
        <v>152</v>
      </c>
      <c r="E25" s="124">
        <v>-244</v>
      </c>
      <c r="F25" s="112">
        <v>-277.75</v>
      </c>
      <c r="G25" s="112">
        <v>-277.75</v>
      </c>
      <c r="H25" s="464">
        <v>-799.5</v>
      </c>
    </row>
    <row r="26" spans="1:8" s="230" customFormat="1" x14ac:dyDescent="0.25">
      <c r="A26" s="477" t="s">
        <v>1580</v>
      </c>
      <c r="B26" s="470"/>
      <c r="C26" s="470"/>
      <c r="D26" s="470"/>
      <c r="E26" s="479">
        <v>-494</v>
      </c>
      <c r="F26" s="479">
        <v>-527.75</v>
      </c>
      <c r="G26" s="479">
        <v>-527.75</v>
      </c>
      <c r="H26" s="479">
        <v>-1549.5</v>
      </c>
    </row>
    <row r="27" spans="1:8" ht="27.6" x14ac:dyDescent="0.25">
      <c r="A27" s="404" t="s">
        <v>1581</v>
      </c>
      <c r="B27" s="404" t="s">
        <v>90</v>
      </c>
      <c r="C27" s="404">
        <v>23012</v>
      </c>
      <c r="D27" s="131" t="s">
        <v>1484</v>
      </c>
      <c r="E27" s="124">
        <v>-1125</v>
      </c>
      <c r="F27" s="112">
        <v>-1125</v>
      </c>
      <c r="G27" s="112">
        <v>-1125</v>
      </c>
      <c r="H27" s="464">
        <v>-3375</v>
      </c>
    </row>
    <row r="28" spans="1:8" s="230" customFormat="1" x14ac:dyDescent="0.25">
      <c r="A28" s="469" t="s">
        <v>1582</v>
      </c>
      <c r="B28" s="470"/>
      <c r="C28" s="470"/>
      <c r="D28" s="470"/>
      <c r="E28" s="479">
        <v>-1125</v>
      </c>
      <c r="F28" s="479">
        <v>-1125</v>
      </c>
      <c r="G28" s="479">
        <v>-1125</v>
      </c>
      <c r="H28" s="479">
        <v>-3375</v>
      </c>
    </row>
    <row r="29" spans="1:8" ht="28.2" thickBot="1" x14ac:dyDescent="0.3">
      <c r="A29" s="404" t="s">
        <v>1583</v>
      </c>
      <c r="B29" s="404" t="s">
        <v>109</v>
      </c>
      <c r="C29" s="404">
        <v>83039</v>
      </c>
      <c r="D29" s="131" t="s">
        <v>1552</v>
      </c>
      <c r="E29" s="405">
        <v>-107.5</v>
      </c>
      <c r="F29" s="406">
        <v>0</v>
      </c>
      <c r="G29" s="406">
        <v>0</v>
      </c>
      <c r="H29" s="407">
        <v>-107.5</v>
      </c>
    </row>
    <row r="30" spans="1:8" s="230" customFormat="1" x14ac:dyDescent="0.25">
      <c r="A30" s="469" t="s">
        <v>1584</v>
      </c>
      <c r="B30" s="470"/>
      <c r="C30" s="470"/>
      <c r="D30" s="471"/>
      <c r="E30" s="472">
        <v>-107.5</v>
      </c>
      <c r="F30" s="473">
        <v>0</v>
      </c>
      <c r="G30" s="473">
        <v>0</v>
      </c>
      <c r="H30" s="474">
        <v>-107.5</v>
      </c>
    </row>
    <row r="31" spans="1:8" ht="14.4" thickBot="1" x14ac:dyDescent="0.3">
      <c r="A31" s="404" t="s">
        <v>1585</v>
      </c>
      <c r="B31" s="404" t="s">
        <v>1417</v>
      </c>
      <c r="C31" s="404">
        <v>84001</v>
      </c>
      <c r="D31" s="385" t="s">
        <v>1558</v>
      </c>
      <c r="E31" s="405">
        <v>-214.5</v>
      </c>
      <c r="F31" s="406">
        <v>0</v>
      </c>
      <c r="G31" s="406">
        <v>0</v>
      </c>
      <c r="H31" s="407">
        <v>-214.5</v>
      </c>
    </row>
    <row r="32" spans="1:8" s="230" customFormat="1" x14ac:dyDescent="0.25">
      <c r="A32" s="469" t="s">
        <v>1586</v>
      </c>
      <c r="B32" s="470"/>
      <c r="C32" s="470"/>
      <c r="D32" s="471"/>
      <c r="E32" s="472">
        <v>-214.5</v>
      </c>
      <c r="F32" s="473">
        <v>0</v>
      </c>
      <c r="G32" s="473">
        <v>0</v>
      </c>
      <c r="H32" s="474">
        <v>-214.5</v>
      </c>
    </row>
    <row r="33" spans="1:8" ht="14.4" thickBot="1" x14ac:dyDescent="0.3">
      <c r="A33" s="404" t="s">
        <v>1587</v>
      </c>
      <c r="B33" s="404" t="s">
        <v>92</v>
      </c>
      <c r="C33" s="404">
        <v>56035</v>
      </c>
      <c r="D33" s="131" t="s">
        <v>1511</v>
      </c>
      <c r="E33" s="405">
        <v>-3500</v>
      </c>
      <c r="F33" s="409">
        <v>0</v>
      </c>
      <c r="G33" s="409">
        <v>0</v>
      </c>
      <c r="H33" s="407">
        <v>-3500</v>
      </c>
    </row>
    <row r="34" spans="1:8" s="230" customFormat="1" x14ac:dyDescent="0.25">
      <c r="A34" s="469" t="s">
        <v>1588</v>
      </c>
      <c r="B34" s="470"/>
      <c r="C34" s="470"/>
      <c r="D34" s="471"/>
      <c r="E34" s="472">
        <v>-3500</v>
      </c>
      <c r="F34" s="473">
        <v>0</v>
      </c>
      <c r="G34" s="473">
        <v>0</v>
      </c>
      <c r="H34" s="474">
        <v>-3500</v>
      </c>
    </row>
    <row r="35" spans="1:8" ht="14.4" thickBot="1" x14ac:dyDescent="0.3">
      <c r="A35" s="404" t="s">
        <v>1589</v>
      </c>
      <c r="B35" s="404" t="s">
        <v>112</v>
      </c>
      <c r="C35" s="404">
        <v>92014</v>
      </c>
      <c r="D35" s="131" t="s">
        <v>1556</v>
      </c>
      <c r="E35" s="405">
        <v>-210</v>
      </c>
      <c r="F35" s="406">
        <v>-3290</v>
      </c>
      <c r="G35" s="406">
        <v>0</v>
      </c>
      <c r="H35" s="407">
        <v>-3500</v>
      </c>
    </row>
    <row r="36" spans="1:8" s="230" customFormat="1" x14ac:dyDescent="0.25">
      <c r="A36" s="469" t="s">
        <v>1590</v>
      </c>
      <c r="B36" s="470"/>
      <c r="C36" s="470"/>
      <c r="D36" s="471"/>
      <c r="E36" s="472">
        <v>-210</v>
      </c>
      <c r="F36" s="473">
        <v>-3290</v>
      </c>
      <c r="G36" s="473">
        <v>0</v>
      </c>
      <c r="H36" s="474">
        <v>-3500</v>
      </c>
    </row>
    <row r="37" spans="1:8" ht="14.4" thickBot="1" x14ac:dyDescent="0.3">
      <c r="A37" s="404" t="s">
        <v>1591</v>
      </c>
      <c r="B37" s="404" t="s">
        <v>87</v>
      </c>
      <c r="C37" s="404">
        <v>71012</v>
      </c>
      <c r="D37" s="131" t="s">
        <v>1468</v>
      </c>
      <c r="E37" s="405">
        <v>-1000</v>
      </c>
      <c r="F37" s="406">
        <v>-1000</v>
      </c>
      <c r="G37" s="406">
        <v>-1000</v>
      </c>
      <c r="H37" s="407">
        <v>-3000</v>
      </c>
    </row>
    <row r="38" spans="1:8" s="230" customFormat="1" x14ac:dyDescent="0.25">
      <c r="A38" s="477" t="s">
        <v>1592</v>
      </c>
      <c r="B38" s="470"/>
      <c r="C38" s="470"/>
      <c r="D38" s="478"/>
      <c r="E38" s="472">
        <v>-1000</v>
      </c>
      <c r="F38" s="473">
        <v>-1000</v>
      </c>
      <c r="G38" s="473">
        <v>-1000</v>
      </c>
      <c r="H38" s="474">
        <v>-3000</v>
      </c>
    </row>
    <row r="39" spans="1:8" x14ac:dyDescent="0.25">
      <c r="A39" s="123" t="s">
        <v>1593</v>
      </c>
      <c r="B39" s="123" t="s">
        <v>90</v>
      </c>
      <c r="C39">
        <v>41008</v>
      </c>
      <c r="D39" s="131" t="s">
        <v>1493</v>
      </c>
      <c r="E39" s="405">
        <v>-8500</v>
      </c>
      <c r="F39" s="409">
        <v>-2000</v>
      </c>
      <c r="G39" s="409">
        <v>-2000</v>
      </c>
      <c r="H39" s="407">
        <v>-12500</v>
      </c>
    </row>
    <row r="40" spans="1:8" x14ac:dyDescent="0.25">
      <c r="A40" s="109"/>
      <c r="B40" s="109"/>
      <c r="C40" s="109">
        <v>41011</v>
      </c>
      <c r="D40" s="131" t="s">
        <v>1499</v>
      </c>
      <c r="E40" s="405">
        <v>-23183.715517875</v>
      </c>
      <c r="F40" s="410">
        <v>-15000</v>
      </c>
      <c r="G40" s="410">
        <v>-15000</v>
      </c>
      <c r="H40" s="407">
        <v>-53183.715517874996</v>
      </c>
    </row>
    <row r="41" spans="1:8" x14ac:dyDescent="0.25">
      <c r="A41" s="109"/>
      <c r="B41" s="109"/>
      <c r="C41" s="109">
        <v>49005</v>
      </c>
      <c r="D41" s="131" t="s">
        <v>1496</v>
      </c>
      <c r="E41" s="405">
        <v>-54700</v>
      </c>
      <c r="F41" s="409">
        <v>-50000</v>
      </c>
      <c r="G41" s="409">
        <v>-50000</v>
      </c>
      <c r="H41" s="407">
        <v>-154700</v>
      </c>
    </row>
    <row r="42" spans="1:8" x14ac:dyDescent="0.25">
      <c r="A42" s="109"/>
      <c r="B42" s="109"/>
      <c r="C42" s="109">
        <v>49008</v>
      </c>
      <c r="D42" s="131" t="s">
        <v>1498</v>
      </c>
      <c r="E42" s="411">
        <v>-31427</v>
      </c>
      <c r="F42" s="406">
        <v>0</v>
      </c>
      <c r="G42" s="406">
        <v>0</v>
      </c>
      <c r="H42" s="407">
        <v>-31427</v>
      </c>
    </row>
    <row r="43" spans="1:8" x14ac:dyDescent="0.25">
      <c r="A43" s="109"/>
      <c r="B43" s="109" t="s">
        <v>91</v>
      </c>
      <c r="C43" s="109">
        <v>11019</v>
      </c>
      <c r="D43" s="131" t="s">
        <v>1501</v>
      </c>
      <c r="E43" s="405">
        <v>-7630</v>
      </c>
      <c r="F43" s="406">
        <v>-3000</v>
      </c>
      <c r="G43" s="406">
        <v>-3000</v>
      </c>
      <c r="H43" s="407">
        <v>-13630</v>
      </c>
    </row>
    <row r="44" spans="1:8" x14ac:dyDescent="0.25">
      <c r="A44" s="109"/>
      <c r="B44" s="109"/>
      <c r="C44" s="109">
        <v>77004</v>
      </c>
      <c r="D44" s="131" t="s">
        <v>1506</v>
      </c>
      <c r="E44" s="405">
        <v>-6467</v>
      </c>
      <c r="F44" s="406">
        <v>-2000</v>
      </c>
      <c r="G44" s="406">
        <v>-2000</v>
      </c>
      <c r="H44" s="407">
        <v>-10467</v>
      </c>
    </row>
    <row r="45" spans="1:8" ht="14.4" thickBot="1" x14ac:dyDescent="0.3">
      <c r="A45" s="147"/>
      <c r="B45" s="147" t="s">
        <v>96</v>
      </c>
      <c r="C45" s="147">
        <v>78002</v>
      </c>
      <c r="D45" s="131" t="s">
        <v>1528</v>
      </c>
      <c r="E45" s="405">
        <v>-2000</v>
      </c>
      <c r="F45" s="406">
        <v>0</v>
      </c>
      <c r="G45" s="406">
        <v>0</v>
      </c>
      <c r="H45" s="407">
        <v>-2000</v>
      </c>
    </row>
    <row r="46" spans="1:8" s="230" customFormat="1" x14ac:dyDescent="0.25">
      <c r="A46" s="477" t="s">
        <v>1594</v>
      </c>
      <c r="B46" s="470"/>
      <c r="C46" s="470"/>
      <c r="D46" s="478"/>
      <c r="E46" s="472">
        <v>-133907.71551787498</v>
      </c>
      <c r="F46" s="473">
        <v>-72000</v>
      </c>
      <c r="G46" s="473">
        <v>-72000</v>
      </c>
      <c r="H46" s="474">
        <v>-277907.71551787498</v>
      </c>
    </row>
    <row r="47" spans="1:8" ht="14.4" thickBot="1" x14ac:dyDescent="0.3">
      <c r="A47" s="404" t="s">
        <v>1595</v>
      </c>
      <c r="B47" s="404" t="s">
        <v>91</v>
      </c>
      <c r="C47" s="404">
        <v>14006</v>
      </c>
      <c r="D47" s="131" t="s">
        <v>1507</v>
      </c>
      <c r="E47" s="405">
        <v>-64</v>
      </c>
      <c r="F47" s="406">
        <v>-64</v>
      </c>
      <c r="G47" s="406">
        <v>-64</v>
      </c>
      <c r="H47" s="407">
        <v>-192</v>
      </c>
    </row>
    <row r="48" spans="1:8" s="230" customFormat="1" x14ac:dyDescent="0.25">
      <c r="A48" s="469" t="s">
        <v>1596</v>
      </c>
      <c r="B48" s="470"/>
      <c r="C48" s="470"/>
      <c r="D48" s="471"/>
      <c r="E48" s="472">
        <v>-64</v>
      </c>
      <c r="F48" s="473">
        <v>-64</v>
      </c>
      <c r="G48" s="473">
        <v>-64</v>
      </c>
      <c r="H48" s="474">
        <v>-192</v>
      </c>
    </row>
    <row r="49" spans="1:8" ht="14.4" thickBot="1" x14ac:dyDescent="0.3">
      <c r="A49" s="404" t="s">
        <v>1597</v>
      </c>
      <c r="B49" s="404" t="s">
        <v>112</v>
      </c>
      <c r="C49" s="404">
        <v>91007</v>
      </c>
      <c r="D49" s="131" t="s">
        <v>1554</v>
      </c>
      <c r="E49" s="405">
        <v>-459.90000000000003</v>
      </c>
      <c r="F49" s="409">
        <v>0</v>
      </c>
      <c r="G49" s="409">
        <v>0</v>
      </c>
      <c r="H49" s="407">
        <v>-459.90000000000003</v>
      </c>
    </row>
    <row r="50" spans="1:8" s="230" customFormat="1" x14ac:dyDescent="0.25">
      <c r="A50" s="477" t="s">
        <v>1598</v>
      </c>
      <c r="B50" s="470"/>
      <c r="C50" s="470"/>
      <c r="D50" s="478"/>
      <c r="E50" s="472">
        <v>-459.90000000000003</v>
      </c>
      <c r="F50" s="473">
        <v>0</v>
      </c>
      <c r="G50" s="473">
        <v>0</v>
      </c>
      <c r="H50" s="474">
        <v>-459.90000000000003</v>
      </c>
    </row>
    <row r="51" spans="1:8" ht="14.4" thickBot="1" x14ac:dyDescent="0.3">
      <c r="A51" s="404" t="s">
        <v>1599</v>
      </c>
      <c r="B51" s="412" t="s">
        <v>86</v>
      </c>
      <c r="C51" s="404">
        <v>47019</v>
      </c>
      <c r="D51" t="s">
        <v>1462</v>
      </c>
      <c r="E51" s="405">
        <v>-400</v>
      </c>
      <c r="F51" s="406">
        <v>-200</v>
      </c>
      <c r="G51" s="406">
        <v>-200</v>
      </c>
      <c r="H51" s="407">
        <v>-800</v>
      </c>
    </row>
    <row r="52" spans="1:8" s="230" customFormat="1" ht="14.4" thickBot="1" x14ac:dyDescent="0.3">
      <c r="A52" s="469" t="s">
        <v>1600</v>
      </c>
      <c r="B52" s="470"/>
      <c r="C52" s="470"/>
      <c r="D52" s="471"/>
      <c r="E52" s="472">
        <v>-400</v>
      </c>
      <c r="F52" s="473">
        <v>-200</v>
      </c>
      <c r="G52" s="473">
        <v>-200</v>
      </c>
      <c r="H52" s="474">
        <v>-800</v>
      </c>
    </row>
    <row r="53" spans="1:8" s="230" customFormat="1" ht="14.4" thickBot="1" x14ac:dyDescent="0.3">
      <c r="A53" s="435" t="s">
        <v>20</v>
      </c>
      <c r="B53" s="436"/>
      <c r="C53" s="436"/>
      <c r="D53" s="454"/>
      <c r="E53" s="455">
        <v>-237379.48940013844</v>
      </c>
      <c r="F53" s="475">
        <v>-114706.75</v>
      </c>
      <c r="G53" s="475">
        <v>-111416.75</v>
      </c>
      <c r="H53" s="476">
        <v>-463502.98940013844</v>
      </c>
    </row>
  </sheetData>
  <mergeCells count="1">
    <mergeCell ref="A3:G3"/>
  </mergeCells>
  <conditionalFormatting sqref="C2:C3">
    <cfRule type="duplicateValues" dxfId="1" priority="1"/>
  </conditionalFormatting>
  <pageMargins left="0.7" right="0.7" top="0.75" bottom="0.75" header="0.3" footer="0.3"/>
  <pageSetup paperSize="9" scale="98" fitToWidth="0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8344E-36ED-4AF1-9A63-80CBAC230F92}">
  <dimension ref="A1:N174"/>
  <sheetViews>
    <sheetView rightToLeft="1" zoomScaleNormal="100" workbookViewId="0">
      <selection activeCell="A6" sqref="A6:XFD6"/>
    </sheetView>
  </sheetViews>
  <sheetFormatPr defaultRowHeight="13.8" x14ac:dyDescent="0.25"/>
  <cols>
    <col min="1" max="1" width="14.69921875" customWidth="1"/>
    <col min="2" max="2" width="19.5" customWidth="1"/>
    <col min="3" max="3" width="9.69921875" customWidth="1"/>
    <col min="4" max="4" width="31.09765625" customWidth="1"/>
    <col min="5" max="5" width="17.69921875" style="373" customWidth="1"/>
    <col min="6" max="6" width="11.5" style="373" customWidth="1"/>
    <col min="7" max="7" width="12.69921875" style="373" customWidth="1"/>
    <col min="8" max="8" width="14.19921875" style="373" customWidth="1"/>
    <col min="9" max="9" width="13.8984375" style="373" customWidth="1"/>
    <col min="10" max="10" width="1.3984375" customWidth="1"/>
    <col min="11" max="13" width="11.59765625" style="373" hidden="1" customWidth="1"/>
  </cols>
  <sheetData>
    <row r="1" spans="1:14" ht="15.6" x14ac:dyDescent="0.3">
      <c r="A1" s="383" t="s">
        <v>1601</v>
      </c>
      <c r="E1" s="372"/>
      <c r="F1" s="372"/>
      <c r="G1" s="372"/>
      <c r="I1"/>
      <c r="K1"/>
      <c r="L1"/>
      <c r="M1"/>
    </row>
    <row r="2" spans="1:14" ht="18" x14ac:dyDescent="0.35">
      <c r="A2" s="517" t="s">
        <v>1602</v>
      </c>
      <c r="B2" s="517"/>
      <c r="C2" s="517"/>
      <c r="D2" s="517"/>
      <c r="E2" s="517"/>
      <c r="F2" s="517"/>
      <c r="G2" s="517"/>
      <c r="H2" s="517"/>
      <c r="I2" s="517"/>
      <c r="K2"/>
      <c r="L2"/>
      <c r="M2"/>
    </row>
    <row r="3" spans="1:14" x14ac:dyDescent="0.25">
      <c r="A3" s="385"/>
    </row>
    <row r="4" spans="1:14" s="413" customFormat="1" ht="14.4" thickBot="1" x14ac:dyDescent="0.3"/>
    <row r="5" spans="1:14" ht="28.2" thickBot="1" x14ac:dyDescent="0.3">
      <c r="A5" s="401" t="s">
        <v>1409</v>
      </c>
      <c r="B5" s="401" t="s">
        <v>1421</v>
      </c>
      <c r="C5" s="401" t="s">
        <v>1603</v>
      </c>
      <c r="D5" s="401" t="s">
        <v>1604</v>
      </c>
      <c r="E5" s="401" t="s">
        <v>1605</v>
      </c>
      <c r="F5" s="414" t="s">
        <v>1606</v>
      </c>
      <c r="G5" s="414" t="s">
        <v>1607</v>
      </c>
      <c r="H5" s="414" t="s">
        <v>1608</v>
      </c>
      <c r="I5" s="401" t="s">
        <v>1609</v>
      </c>
      <c r="K5" s="415" t="s">
        <v>1610</v>
      </c>
      <c r="L5" s="415" t="s">
        <v>1611</v>
      </c>
      <c r="M5" s="415" t="s">
        <v>1612</v>
      </c>
    </row>
    <row r="6" spans="1:14" ht="14.4" thickBot="1" x14ac:dyDescent="0.3">
      <c r="A6" s="142" t="s">
        <v>86</v>
      </c>
      <c r="B6" s="354" t="s">
        <v>1422</v>
      </c>
      <c r="C6" s="416">
        <v>14005</v>
      </c>
      <c r="D6" s="353" t="s">
        <v>1456</v>
      </c>
      <c r="E6" s="143">
        <v>293.84699999999998</v>
      </c>
      <c r="F6" s="355">
        <v>81</v>
      </c>
      <c r="G6" s="355">
        <v>374.84699999999998</v>
      </c>
      <c r="H6" s="355">
        <v>0</v>
      </c>
      <c r="I6" s="356">
        <v>81</v>
      </c>
      <c r="K6" s="90">
        <f>IFERROR(VLOOKUP($C6,#REF!,3,FALSE),0)</f>
        <v>0</v>
      </c>
      <c r="L6" s="90">
        <f>IFERROR(VLOOKUP(C6,'[1]התכנסות לתקציב'!$B:$G,6,FALSE),0)</f>
        <v>81</v>
      </c>
      <c r="M6" s="90">
        <f>K6+L6</f>
        <v>81</v>
      </c>
      <c r="N6" s="90"/>
    </row>
    <row r="7" spans="1:14" s="230" customFormat="1" ht="14.4" thickBot="1" x14ac:dyDescent="0.3">
      <c r="A7" s="482"/>
      <c r="B7" s="477" t="s">
        <v>1457</v>
      </c>
      <c r="C7" s="470"/>
      <c r="D7" s="483"/>
      <c r="E7" s="505">
        <v>293.84699999999998</v>
      </c>
      <c r="F7" s="484">
        <v>81</v>
      </c>
      <c r="G7" s="484">
        <v>374.84699999999998</v>
      </c>
      <c r="H7" s="484">
        <v>0</v>
      </c>
      <c r="I7" s="503">
        <v>81</v>
      </c>
      <c r="K7" s="485">
        <f>IFERROR(VLOOKUP($C7,#REF!,3,FALSE),0)</f>
        <v>0</v>
      </c>
      <c r="L7" s="486">
        <f>IFERROR(VLOOKUP(C7,'[1]התכנסות לתקציב'!$B:$G,6,FALSE),0)</f>
        <v>0</v>
      </c>
      <c r="M7" s="487">
        <f t="shared" ref="M7:M70" si="0">K7+L7</f>
        <v>0</v>
      </c>
      <c r="N7" s="488"/>
    </row>
    <row r="8" spans="1:14" ht="14.4" thickBot="1" x14ac:dyDescent="0.3">
      <c r="A8" s="109"/>
      <c r="B8" s="142" t="s">
        <v>143</v>
      </c>
      <c r="C8" s="417">
        <v>45012</v>
      </c>
      <c r="D8" s="353" t="s">
        <v>1458</v>
      </c>
      <c r="E8" s="125">
        <v>1335</v>
      </c>
      <c r="F8" s="357">
        <v>526</v>
      </c>
      <c r="G8" s="357">
        <v>1861</v>
      </c>
      <c r="H8" s="357">
        <v>0</v>
      </c>
      <c r="I8" s="113">
        <v>450</v>
      </c>
      <c r="K8" s="114">
        <f>IFERROR(VLOOKUP($C8,#REF!,3,FALSE),0)</f>
        <v>0</v>
      </c>
      <c r="L8" s="90">
        <f>IFERROR(VLOOKUP(C8,'[1]התכנסות לתקציב'!$B:$G,6,FALSE),0)</f>
        <v>900</v>
      </c>
      <c r="M8" s="113">
        <f t="shared" si="0"/>
        <v>900</v>
      </c>
      <c r="N8" s="90"/>
    </row>
    <row r="9" spans="1:14" ht="14.4" thickBot="1" x14ac:dyDescent="0.3">
      <c r="A9" s="109"/>
      <c r="B9" s="109"/>
      <c r="C9" s="418">
        <v>45013</v>
      </c>
      <c r="D9" s="353" t="s">
        <v>1459</v>
      </c>
      <c r="E9" s="125">
        <v>1449.02</v>
      </c>
      <c r="F9" s="357">
        <v>1850</v>
      </c>
      <c r="G9" s="357">
        <v>3299.02</v>
      </c>
      <c r="H9" s="357">
        <v>0</v>
      </c>
      <c r="I9" s="113">
        <v>1050</v>
      </c>
      <c r="K9" s="419">
        <f>SUM(K6:K8)</f>
        <v>0</v>
      </c>
      <c r="L9" s="420">
        <f t="shared" ref="L9:M9" si="1">SUM(L6:L8)</f>
        <v>981</v>
      </c>
      <c r="M9" s="421">
        <f t="shared" si="1"/>
        <v>981</v>
      </c>
      <c r="N9" s="90"/>
    </row>
    <row r="10" spans="1:14" ht="14.4" thickBot="1" x14ac:dyDescent="0.3">
      <c r="A10" s="109"/>
      <c r="B10" s="117"/>
      <c r="C10" s="422">
        <v>45014</v>
      </c>
      <c r="D10" s="353" t="s">
        <v>1460</v>
      </c>
      <c r="E10" s="125">
        <v>12525.748</v>
      </c>
      <c r="F10" s="357">
        <v>4815</v>
      </c>
      <c r="G10" s="357">
        <v>17340.748</v>
      </c>
      <c r="H10" s="357">
        <v>-1300</v>
      </c>
      <c r="I10" s="113">
        <v>3515</v>
      </c>
      <c r="K10" s="114">
        <f>IFERROR(VLOOKUP($C10,#REF!,3,FALSE),0)</f>
        <v>0</v>
      </c>
      <c r="L10" s="90">
        <f>IFERROR(VLOOKUP(C10,'[1]התכנסות לתקציב'!$B:$G,6,FALSE),0)</f>
        <v>3000</v>
      </c>
      <c r="M10" s="113">
        <f t="shared" si="0"/>
        <v>3000</v>
      </c>
      <c r="N10" s="90"/>
    </row>
    <row r="11" spans="1:14" s="230" customFormat="1" ht="14.4" thickBot="1" x14ac:dyDescent="0.3">
      <c r="A11" s="482"/>
      <c r="B11" s="452" t="s">
        <v>279</v>
      </c>
      <c r="C11" s="447"/>
      <c r="D11" s="448"/>
      <c r="E11" s="505">
        <v>15309.768</v>
      </c>
      <c r="F11" s="484">
        <v>7191</v>
      </c>
      <c r="G11" s="484">
        <v>22500.768</v>
      </c>
      <c r="H11" s="484">
        <v>-1300</v>
      </c>
      <c r="I11" s="503">
        <v>5015</v>
      </c>
      <c r="K11" s="489">
        <f>IFERROR(VLOOKUP($C11,#REF!,3,FALSE),0)</f>
        <v>0</v>
      </c>
      <c r="L11" s="488">
        <f>IFERROR(VLOOKUP(C11,'[1]התכנסות לתקציב'!$B:$G,6,FALSE),0)</f>
        <v>0</v>
      </c>
      <c r="M11" s="490">
        <f t="shared" si="0"/>
        <v>0</v>
      </c>
      <c r="N11" s="488"/>
    </row>
    <row r="12" spans="1:14" ht="14.4" thickBot="1" x14ac:dyDescent="0.3">
      <c r="A12" s="109"/>
      <c r="B12" s="142" t="s">
        <v>144</v>
      </c>
      <c r="C12" s="417">
        <v>22004</v>
      </c>
      <c r="D12" s="353" t="s">
        <v>1461</v>
      </c>
      <c r="E12" s="125">
        <v>9554</v>
      </c>
      <c r="F12" s="357">
        <v>2217</v>
      </c>
      <c r="G12" s="357">
        <v>11771</v>
      </c>
      <c r="H12" s="357">
        <v>0</v>
      </c>
      <c r="I12" s="113">
        <v>1660</v>
      </c>
      <c r="K12" s="114">
        <f>IFERROR(VLOOKUP($C12,#REF!,3,FALSE),0)</f>
        <v>0</v>
      </c>
      <c r="L12" s="90">
        <f>IFERROR(VLOOKUP(C12,'[1]התכנסות לתקציב'!$B:$G,6,FALSE),0)</f>
        <v>1600</v>
      </c>
      <c r="M12" s="113">
        <f t="shared" si="0"/>
        <v>1600</v>
      </c>
      <c r="N12" s="90"/>
    </row>
    <row r="13" spans="1:14" ht="14.4" thickBot="1" x14ac:dyDescent="0.3">
      <c r="A13" s="109"/>
      <c r="B13" s="109"/>
      <c r="C13" s="418">
        <v>47019</v>
      </c>
      <c r="D13" s="353" t="s">
        <v>1462</v>
      </c>
      <c r="E13" s="125">
        <v>11720.323</v>
      </c>
      <c r="F13" s="357">
        <v>4270</v>
      </c>
      <c r="G13" s="357">
        <v>15990.323</v>
      </c>
      <c r="H13" s="357">
        <v>-400</v>
      </c>
      <c r="I13" s="113">
        <v>2800</v>
      </c>
      <c r="K13" s="114">
        <f>IFERROR(VLOOKUP($C13,#REF!,3,FALSE),0)</f>
        <v>0</v>
      </c>
      <c r="L13" s="90">
        <f>IFERROR(VLOOKUP(C13,'[1]התכנסות לתקציב'!$B:$G,6,FALSE),0)</f>
        <v>3020.1880000000001</v>
      </c>
      <c r="M13" s="113">
        <f t="shared" si="0"/>
        <v>3020.1880000000001</v>
      </c>
      <c r="N13" s="90"/>
    </row>
    <row r="14" spans="1:14" ht="14.4" thickBot="1" x14ac:dyDescent="0.3">
      <c r="A14" s="109"/>
      <c r="B14" s="109"/>
      <c r="C14" s="418">
        <v>47020</v>
      </c>
      <c r="D14" s="353" t="s">
        <v>1463</v>
      </c>
      <c r="E14" s="125">
        <v>725.81600000000003</v>
      </c>
      <c r="F14" s="357">
        <v>175</v>
      </c>
      <c r="G14" s="357">
        <v>900.81600000000003</v>
      </c>
      <c r="H14" s="357">
        <v>0</v>
      </c>
      <c r="I14" s="113">
        <v>155</v>
      </c>
      <c r="K14" s="419">
        <f>SUM(K10:K13)</f>
        <v>0</v>
      </c>
      <c r="L14" s="420">
        <f t="shared" ref="L14:M14" si="2">SUM(L10:L13)</f>
        <v>7620.1880000000001</v>
      </c>
      <c r="M14" s="421">
        <f t="shared" si="2"/>
        <v>7620.1880000000001</v>
      </c>
      <c r="N14" s="90"/>
    </row>
    <row r="15" spans="1:14" ht="14.4" thickBot="1" x14ac:dyDescent="0.3">
      <c r="A15" s="109"/>
      <c r="B15" s="117"/>
      <c r="C15" s="422">
        <v>47022</v>
      </c>
      <c r="D15" s="353" t="s">
        <v>1464</v>
      </c>
      <c r="E15" s="125">
        <v>9577.994999999999</v>
      </c>
      <c r="F15" s="357">
        <v>1850</v>
      </c>
      <c r="G15" s="357">
        <v>11427.994999999999</v>
      </c>
      <c r="H15" s="357">
        <v>0</v>
      </c>
      <c r="I15" s="113">
        <v>1500</v>
      </c>
      <c r="K15" s="114">
        <f>IFERROR(VLOOKUP($C15,#REF!,3,FALSE),0)</f>
        <v>0</v>
      </c>
      <c r="L15" s="90">
        <f>IFERROR(VLOOKUP(C15,'[1]התכנסות לתקציב'!$B:$G,6,FALSE),0)</f>
        <v>1517</v>
      </c>
      <c r="M15" s="113">
        <f t="shared" si="0"/>
        <v>1517</v>
      </c>
      <c r="N15" s="90"/>
    </row>
    <row r="16" spans="1:14" s="230" customFormat="1" ht="14.4" thickBot="1" x14ac:dyDescent="0.3">
      <c r="A16" s="482"/>
      <c r="B16" s="452" t="s">
        <v>295</v>
      </c>
      <c r="C16" s="447"/>
      <c r="D16" s="448"/>
      <c r="E16" s="505">
        <v>31578.133999999998</v>
      </c>
      <c r="F16" s="484">
        <v>8512</v>
      </c>
      <c r="G16" s="484">
        <v>40090.133999999998</v>
      </c>
      <c r="H16" s="484">
        <v>-400</v>
      </c>
      <c r="I16" s="503">
        <v>6115</v>
      </c>
      <c r="K16" s="491">
        <f>SUM(K15)</f>
        <v>0</v>
      </c>
      <c r="L16" s="492">
        <f t="shared" ref="L16:M16" si="3">SUM(L15)</f>
        <v>1517</v>
      </c>
      <c r="M16" s="493">
        <f t="shared" si="3"/>
        <v>1517</v>
      </c>
      <c r="N16" s="488"/>
    </row>
    <row r="17" spans="1:14" ht="14.4" thickBot="1" x14ac:dyDescent="0.3">
      <c r="A17" s="109"/>
      <c r="B17" s="353" t="s">
        <v>219</v>
      </c>
      <c r="C17" s="423">
        <v>14008</v>
      </c>
      <c r="D17" s="353" t="s">
        <v>1465</v>
      </c>
      <c r="E17" s="125">
        <v>512.42000000000007</v>
      </c>
      <c r="F17" s="357">
        <v>100</v>
      </c>
      <c r="G17" s="357">
        <v>612.42000000000007</v>
      </c>
      <c r="H17" s="357">
        <v>0</v>
      </c>
      <c r="I17" s="113">
        <v>100</v>
      </c>
      <c r="K17" s="424">
        <f>SUM(K9,K14,K16)</f>
        <v>0</v>
      </c>
      <c r="L17" s="361">
        <f t="shared" ref="L17:M17" si="4">SUM(L9,L14,L16)</f>
        <v>10118.188</v>
      </c>
      <c r="M17" s="361">
        <f t="shared" si="4"/>
        <v>10118.188</v>
      </c>
      <c r="N17" s="90"/>
    </row>
    <row r="18" spans="1:14" s="230" customFormat="1" ht="14.4" thickBot="1" x14ac:dyDescent="0.3">
      <c r="A18" s="494"/>
      <c r="B18" s="452" t="s">
        <v>305</v>
      </c>
      <c r="C18" s="447"/>
      <c r="D18" s="448"/>
      <c r="E18" s="505">
        <v>512.42000000000007</v>
      </c>
      <c r="F18" s="484">
        <v>100</v>
      </c>
      <c r="G18" s="484">
        <v>612.42000000000007</v>
      </c>
      <c r="H18" s="484">
        <v>0</v>
      </c>
      <c r="I18" s="503">
        <v>100</v>
      </c>
      <c r="K18" s="489">
        <f>IFERROR(VLOOKUP($C18,#REF!,3,FALSE),0)</f>
        <v>0</v>
      </c>
      <c r="L18" s="488">
        <f>IFERROR(VLOOKUP(C18,'[1]התכנסות לתקציב'!$B:$G,6,FALSE),0)</f>
        <v>0</v>
      </c>
      <c r="M18" s="490">
        <f t="shared" si="0"/>
        <v>0</v>
      </c>
      <c r="N18" s="488"/>
    </row>
    <row r="19" spans="1:14" s="230" customFormat="1" ht="14.4" thickBot="1" x14ac:dyDescent="0.3">
      <c r="A19" s="435" t="s">
        <v>145</v>
      </c>
      <c r="B19" s="436"/>
      <c r="C19" s="436"/>
      <c r="D19" s="454"/>
      <c r="E19" s="455">
        <v>47694.168999999994</v>
      </c>
      <c r="F19" s="456">
        <v>15884</v>
      </c>
      <c r="G19" s="456">
        <v>63578.168999999994</v>
      </c>
      <c r="H19" s="456">
        <v>-1700</v>
      </c>
      <c r="I19" s="457">
        <v>11311</v>
      </c>
      <c r="K19" s="489">
        <f>IFERROR(VLOOKUP($C19,#REF!,3,FALSE),0)</f>
        <v>0</v>
      </c>
      <c r="L19" s="488">
        <f>IFERROR(VLOOKUP(C19,'[1]התכנסות לתקציב'!$B:$G,6,FALSE),0)</f>
        <v>0</v>
      </c>
      <c r="M19" s="490">
        <f t="shared" si="0"/>
        <v>0</v>
      </c>
      <c r="N19" s="488"/>
    </row>
    <row r="20" spans="1:14" ht="28.2" thickBot="1" x14ac:dyDescent="0.3">
      <c r="A20" s="388" t="s">
        <v>87</v>
      </c>
      <c r="B20" s="142" t="s">
        <v>1423</v>
      </c>
      <c r="C20" s="417">
        <v>71009</v>
      </c>
      <c r="D20" s="351" t="s">
        <v>1466</v>
      </c>
      <c r="E20" s="125">
        <v>2904</v>
      </c>
      <c r="F20" s="357">
        <v>760</v>
      </c>
      <c r="G20" s="357">
        <v>3664</v>
      </c>
      <c r="H20" s="357">
        <v>0</v>
      </c>
      <c r="I20" s="113">
        <v>700</v>
      </c>
      <c r="K20" s="114">
        <f>IFERROR(VLOOKUP($C20,#REF!,3,FALSE),0)</f>
        <v>0</v>
      </c>
      <c r="L20" s="90">
        <f>IFERROR(VLOOKUP(C20,'[1]התכנסות לתקציב'!$B:$G,6,FALSE),0)</f>
        <v>800</v>
      </c>
      <c r="M20" s="113">
        <f t="shared" si="0"/>
        <v>800</v>
      </c>
      <c r="N20" s="90"/>
    </row>
    <row r="21" spans="1:14" ht="14.4" thickBot="1" x14ac:dyDescent="0.3">
      <c r="A21" s="131"/>
      <c r="B21" s="109"/>
      <c r="C21" s="418">
        <v>71010</v>
      </c>
      <c r="D21" s="353" t="s">
        <v>1467</v>
      </c>
      <c r="E21" s="125">
        <v>1371</v>
      </c>
      <c r="F21" s="357">
        <v>450</v>
      </c>
      <c r="G21" s="357">
        <v>1821</v>
      </c>
      <c r="H21" s="357">
        <v>0</v>
      </c>
      <c r="I21" s="113">
        <v>400</v>
      </c>
      <c r="K21" s="114">
        <f>IFERROR(VLOOKUP($C21,#REF!,3,FALSE),0)</f>
        <v>0</v>
      </c>
      <c r="L21" s="90">
        <f>IFERROR(VLOOKUP(C21,'[1]התכנסות לתקציב'!$B:$G,6,FALSE),0)</f>
        <v>450</v>
      </c>
      <c r="M21" s="113">
        <f t="shared" si="0"/>
        <v>450</v>
      </c>
      <c r="N21" s="90"/>
    </row>
    <row r="22" spans="1:14" ht="14.4" thickBot="1" x14ac:dyDescent="0.3">
      <c r="A22" s="131"/>
      <c r="B22" s="109"/>
      <c r="C22" s="418">
        <v>71012</v>
      </c>
      <c r="D22" s="353" t="s">
        <v>1468</v>
      </c>
      <c r="E22" s="125">
        <v>4019.3999999999996</v>
      </c>
      <c r="F22" s="357">
        <v>1000</v>
      </c>
      <c r="G22" s="357">
        <v>5019.3999999999996</v>
      </c>
      <c r="H22" s="357">
        <v>-1000</v>
      </c>
      <c r="I22" s="113">
        <v>0</v>
      </c>
      <c r="K22" s="114">
        <f>IFERROR(VLOOKUP($C22,#REF!,3,FALSE),0)</f>
        <v>0</v>
      </c>
      <c r="L22" s="90">
        <f>IFERROR(VLOOKUP(C22,'[1]התכנסות לתקציב'!$B:$G,6,FALSE),0)</f>
        <v>1026.4000000000001</v>
      </c>
      <c r="M22" s="113">
        <f t="shared" si="0"/>
        <v>1026.4000000000001</v>
      </c>
      <c r="N22" s="90"/>
    </row>
    <row r="23" spans="1:14" ht="14.4" thickBot="1" x14ac:dyDescent="0.3">
      <c r="A23" s="131"/>
      <c r="B23" s="109"/>
      <c r="C23" s="418">
        <v>71013</v>
      </c>
      <c r="D23" s="353" t="s">
        <v>1469</v>
      </c>
      <c r="E23" s="125">
        <v>533.26599999999996</v>
      </c>
      <c r="F23" s="357">
        <v>150</v>
      </c>
      <c r="G23" s="357">
        <v>683.26599999999996</v>
      </c>
      <c r="H23" s="357">
        <v>0</v>
      </c>
      <c r="I23" s="113">
        <v>100</v>
      </c>
      <c r="K23" s="419">
        <f>SUM(K18:K22)</f>
        <v>0</v>
      </c>
      <c r="L23" s="420">
        <f t="shared" ref="L23:M23" si="5">SUM(L18:L22)</f>
        <v>2276.4</v>
      </c>
      <c r="M23" s="421">
        <f t="shared" si="5"/>
        <v>2276.4</v>
      </c>
      <c r="N23" s="90"/>
    </row>
    <row r="24" spans="1:14" ht="14.4" thickBot="1" x14ac:dyDescent="0.3">
      <c r="A24" s="131"/>
      <c r="B24" s="117"/>
      <c r="C24" s="422">
        <v>71015</v>
      </c>
      <c r="D24" s="353" t="s">
        <v>1470</v>
      </c>
      <c r="E24" s="125">
        <v>1130.1320000000001</v>
      </c>
      <c r="F24" s="357">
        <v>500</v>
      </c>
      <c r="G24" s="357">
        <v>1630.1320000000001</v>
      </c>
      <c r="H24" s="357">
        <v>-250</v>
      </c>
      <c r="I24" s="113">
        <v>250</v>
      </c>
      <c r="K24" s="114">
        <f>IFERROR(VLOOKUP($C24,#REF!,3,FALSE),0)</f>
        <v>0</v>
      </c>
      <c r="L24" s="90">
        <f>IFERROR(VLOOKUP(C24,'[1]התכנסות לתקציב'!$B:$G,6,FALSE),0)</f>
        <v>500</v>
      </c>
      <c r="M24" s="113">
        <f t="shared" si="0"/>
        <v>500</v>
      </c>
      <c r="N24" s="90"/>
    </row>
    <row r="25" spans="1:14" s="230" customFormat="1" ht="14.4" thickBot="1" x14ac:dyDescent="0.3">
      <c r="A25" s="495"/>
      <c r="B25" s="452" t="s">
        <v>1471</v>
      </c>
      <c r="C25" s="447"/>
      <c r="D25" s="448"/>
      <c r="E25" s="505">
        <v>9957.7979999999989</v>
      </c>
      <c r="F25" s="484">
        <v>2860</v>
      </c>
      <c r="G25" s="484">
        <v>12817.797999999999</v>
      </c>
      <c r="H25" s="484">
        <v>-1250</v>
      </c>
      <c r="I25" s="503">
        <v>1450</v>
      </c>
      <c r="K25" s="491">
        <f>SUM(K24)</f>
        <v>0</v>
      </c>
      <c r="L25" s="492">
        <f t="shared" ref="L25:M25" si="6">SUM(L24)</f>
        <v>500</v>
      </c>
      <c r="M25" s="493">
        <f t="shared" si="6"/>
        <v>500</v>
      </c>
      <c r="N25" s="488"/>
    </row>
    <row r="26" spans="1:14" ht="14.4" thickBot="1" x14ac:dyDescent="0.3">
      <c r="A26" s="131"/>
      <c r="B26" s="353" t="s">
        <v>1424</v>
      </c>
      <c r="C26" s="423">
        <v>76002</v>
      </c>
      <c r="D26" s="353" t="s">
        <v>1424</v>
      </c>
      <c r="E26" s="125">
        <v>546.66700000000003</v>
      </c>
      <c r="F26" s="357">
        <v>60</v>
      </c>
      <c r="G26" s="357">
        <v>606.66700000000003</v>
      </c>
      <c r="H26" s="357">
        <v>0</v>
      </c>
      <c r="I26" s="113">
        <v>60</v>
      </c>
      <c r="K26" s="424">
        <f>SUM(K23,K25)</f>
        <v>0</v>
      </c>
      <c r="L26" s="361">
        <f t="shared" ref="L26:M26" si="7">SUM(L23,L25)</f>
        <v>2776.4</v>
      </c>
      <c r="M26" s="361">
        <f t="shared" si="7"/>
        <v>2776.4</v>
      </c>
      <c r="N26" s="90"/>
    </row>
    <row r="27" spans="1:14" s="230" customFormat="1" ht="14.4" thickBot="1" x14ac:dyDescent="0.3">
      <c r="A27" s="496"/>
      <c r="B27" s="452" t="s">
        <v>1472</v>
      </c>
      <c r="C27" s="447"/>
      <c r="D27" s="448"/>
      <c r="E27" s="505">
        <v>546.66700000000003</v>
      </c>
      <c r="F27" s="484">
        <v>60</v>
      </c>
      <c r="G27" s="484">
        <v>606.66700000000003</v>
      </c>
      <c r="H27" s="484">
        <v>0</v>
      </c>
      <c r="I27" s="503">
        <v>60</v>
      </c>
      <c r="K27" s="489">
        <f>IFERROR(VLOOKUP($C27,#REF!,3,FALSE),0)</f>
        <v>0</v>
      </c>
      <c r="L27" s="488">
        <f>IFERROR(VLOOKUP(C27,'[1]התכנסות לתקציב'!$B:$G,6,FALSE),0)</f>
        <v>0</v>
      </c>
      <c r="M27" s="490">
        <f t="shared" si="0"/>
        <v>0</v>
      </c>
      <c r="N27" s="488"/>
    </row>
    <row r="28" spans="1:14" s="230" customFormat="1" ht="14.4" thickBot="1" x14ac:dyDescent="0.3">
      <c r="A28" s="435" t="s">
        <v>148</v>
      </c>
      <c r="B28" s="436"/>
      <c r="C28" s="436"/>
      <c r="D28" s="454"/>
      <c r="E28" s="455">
        <v>10504.464999999998</v>
      </c>
      <c r="F28" s="456">
        <v>2920</v>
      </c>
      <c r="G28" s="456">
        <v>13424.464999999998</v>
      </c>
      <c r="H28" s="456">
        <v>-1250</v>
      </c>
      <c r="I28" s="457">
        <v>1510</v>
      </c>
      <c r="K28" s="491">
        <f>SUM(K27)</f>
        <v>0</v>
      </c>
      <c r="L28" s="492">
        <f t="shared" ref="L28:M29" si="8">SUM(L27)</f>
        <v>0</v>
      </c>
      <c r="M28" s="493">
        <f t="shared" si="8"/>
        <v>0</v>
      </c>
      <c r="N28" s="488"/>
    </row>
    <row r="29" spans="1:14" ht="14.4" thickBot="1" x14ac:dyDescent="0.3">
      <c r="A29" s="388" t="s">
        <v>1414</v>
      </c>
      <c r="B29" s="353" t="s">
        <v>1425</v>
      </c>
      <c r="C29" s="423">
        <v>64012</v>
      </c>
      <c r="D29" s="351" t="s">
        <v>1473</v>
      </c>
      <c r="E29" s="125">
        <v>12634.510999999997</v>
      </c>
      <c r="F29" s="357">
        <v>5000</v>
      </c>
      <c r="G29" s="357">
        <v>17634.510999999999</v>
      </c>
      <c r="H29" s="357">
        <v>-5000</v>
      </c>
      <c r="I29" s="113">
        <v>0</v>
      </c>
      <c r="K29" s="424">
        <f>SUM(K28)</f>
        <v>0</v>
      </c>
      <c r="L29" s="361">
        <f t="shared" si="8"/>
        <v>0</v>
      </c>
      <c r="M29" s="361">
        <f t="shared" si="8"/>
        <v>0</v>
      </c>
      <c r="N29" s="90"/>
    </row>
    <row r="30" spans="1:14" s="230" customFormat="1" ht="14.4" thickBot="1" x14ac:dyDescent="0.3">
      <c r="A30" s="496"/>
      <c r="B30" s="452" t="s">
        <v>1474</v>
      </c>
      <c r="C30" s="447"/>
      <c r="D30" s="448"/>
      <c r="E30" s="505">
        <v>12634.510999999997</v>
      </c>
      <c r="F30" s="484">
        <v>5000</v>
      </c>
      <c r="G30" s="484">
        <v>17634.510999999999</v>
      </c>
      <c r="H30" s="484">
        <v>-5000</v>
      </c>
      <c r="I30" s="503">
        <v>0</v>
      </c>
      <c r="K30" s="489">
        <f>IFERROR(VLOOKUP($C30,#REF!,3,FALSE),0)</f>
        <v>0</v>
      </c>
      <c r="L30" s="488">
        <f>IFERROR(VLOOKUP(C30,'[1]התכנסות לתקציב'!$B:$G,6,FALSE),0)</f>
        <v>0</v>
      </c>
      <c r="M30" s="490">
        <f t="shared" si="0"/>
        <v>0</v>
      </c>
      <c r="N30" s="488"/>
    </row>
    <row r="31" spans="1:14" s="230" customFormat="1" ht="14.4" thickBot="1" x14ac:dyDescent="0.3">
      <c r="A31" s="435" t="s">
        <v>1426</v>
      </c>
      <c r="B31" s="436"/>
      <c r="C31" s="436"/>
      <c r="D31" s="454"/>
      <c r="E31" s="455">
        <v>12634.510999999997</v>
      </c>
      <c r="F31" s="456">
        <v>5000</v>
      </c>
      <c r="G31" s="456">
        <v>17634.510999999999</v>
      </c>
      <c r="H31" s="456">
        <v>-5000</v>
      </c>
      <c r="I31" s="457">
        <v>0</v>
      </c>
      <c r="K31" s="489">
        <f>IFERROR(VLOOKUP($C31,#REF!,3,FALSE),0)</f>
        <v>0</v>
      </c>
      <c r="L31" s="488">
        <f>IFERROR(VLOOKUP(C31,'[1]התכנסות לתקציב'!$B:$G,6,FALSE),0)</f>
        <v>0</v>
      </c>
      <c r="M31" s="490">
        <f t="shared" si="0"/>
        <v>0</v>
      </c>
      <c r="N31" s="488"/>
    </row>
    <row r="32" spans="1:14" ht="14.4" thickBot="1" x14ac:dyDescent="0.3">
      <c r="A32" s="142" t="s">
        <v>90</v>
      </c>
      <c r="B32" s="142" t="s">
        <v>1427</v>
      </c>
      <c r="C32" s="417">
        <v>46022</v>
      </c>
      <c r="D32" s="353" t="s">
        <v>1475</v>
      </c>
      <c r="E32" s="125">
        <v>2944.4929999999999</v>
      </c>
      <c r="F32" s="357">
        <v>6050</v>
      </c>
      <c r="G32" s="357">
        <v>8994.4930000000004</v>
      </c>
      <c r="H32" s="357">
        <v>0</v>
      </c>
      <c r="I32" s="113">
        <v>5700</v>
      </c>
      <c r="K32" s="114">
        <f>IFERROR(VLOOKUP($C32,#REF!,3,FALSE),0)</f>
        <v>0</v>
      </c>
      <c r="L32" s="90">
        <f>IFERROR(VLOOKUP(C32,'[1]התכנסות לתקציב'!$B:$G,6,FALSE),0)</f>
        <v>1200</v>
      </c>
      <c r="M32" s="113">
        <f t="shared" si="0"/>
        <v>1200</v>
      </c>
      <c r="N32" s="90"/>
    </row>
    <row r="33" spans="1:14" ht="14.4" thickBot="1" x14ac:dyDescent="0.3">
      <c r="A33" s="109"/>
      <c r="B33" s="109"/>
      <c r="C33" s="418">
        <v>46025</v>
      </c>
      <c r="D33" s="353" t="s">
        <v>1476</v>
      </c>
      <c r="E33" s="125">
        <v>708</v>
      </c>
      <c r="F33" s="357">
        <v>400</v>
      </c>
      <c r="G33" s="357">
        <v>1108</v>
      </c>
      <c r="H33" s="357">
        <v>0</v>
      </c>
      <c r="I33" s="113">
        <v>400</v>
      </c>
      <c r="K33" s="114">
        <f>IFERROR(VLOOKUP($C33,#REF!,3,FALSE),0)</f>
        <v>0</v>
      </c>
      <c r="L33" s="90">
        <f>IFERROR(VLOOKUP(C33,'[1]התכנסות לתקציב'!$B:$G,6,FALSE),0)</f>
        <v>400</v>
      </c>
      <c r="M33" s="113">
        <f t="shared" si="0"/>
        <v>400</v>
      </c>
      <c r="N33" s="90"/>
    </row>
    <row r="34" spans="1:14" ht="14.4" thickBot="1" x14ac:dyDescent="0.3">
      <c r="A34" s="109"/>
      <c r="B34" s="109"/>
      <c r="C34" s="418">
        <v>46026</v>
      </c>
      <c r="D34" s="353" t="s">
        <v>1477</v>
      </c>
      <c r="E34" s="125">
        <v>1200</v>
      </c>
      <c r="F34" s="357">
        <v>350</v>
      </c>
      <c r="G34" s="357">
        <v>1550</v>
      </c>
      <c r="H34" s="357">
        <v>0</v>
      </c>
      <c r="I34" s="113">
        <v>350</v>
      </c>
      <c r="K34" s="419">
        <f>SUM(K30:K33)</f>
        <v>0</v>
      </c>
      <c r="L34" s="420">
        <f t="shared" ref="L34:M34" si="9">SUM(L30:L33)</f>
        <v>1600</v>
      </c>
      <c r="M34" s="421">
        <f t="shared" si="9"/>
        <v>1600</v>
      </c>
      <c r="N34" s="90"/>
    </row>
    <row r="35" spans="1:14" ht="14.4" thickBot="1" x14ac:dyDescent="0.3">
      <c r="A35" s="109"/>
      <c r="B35" s="117"/>
      <c r="C35" s="422">
        <v>48008</v>
      </c>
      <c r="D35" s="353" t="s">
        <v>1478</v>
      </c>
      <c r="E35" s="125">
        <v>2633.0729999999999</v>
      </c>
      <c r="F35" s="357">
        <v>450</v>
      </c>
      <c r="G35" s="357">
        <v>3083.0729999999999</v>
      </c>
      <c r="H35" s="357">
        <v>0</v>
      </c>
      <c r="I35" s="113">
        <v>450</v>
      </c>
      <c r="K35" s="114">
        <f>IFERROR(VLOOKUP($C35,#REF!,3,FALSE),0)</f>
        <v>0</v>
      </c>
      <c r="L35" s="90">
        <f>IFERROR(VLOOKUP(C35,'[1]התכנסות לתקציב'!$B:$G,6,FALSE),0)</f>
        <v>450</v>
      </c>
      <c r="M35" s="113">
        <f t="shared" si="0"/>
        <v>450</v>
      </c>
      <c r="N35" s="90"/>
    </row>
    <row r="36" spans="1:14" s="230" customFormat="1" ht="14.4" thickBot="1" x14ac:dyDescent="0.3">
      <c r="A36" s="482"/>
      <c r="B36" s="452" t="s">
        <v>1479</v>
      </c>
      <c r="C36" s="447"/>
      <c r="D36" s="448"/>
      <c r="E36" s="505">
        <v>7485.5660000000007</v>
      </c>
      <c r="F36" s="484">
        <v>7250</v>
      </c>
      <c r="G36" s="484">
        <v>14735.566000000001</v>
      </c>
      <c r="H36" s="484">
        <v>0</v>
      </c>
      <c r="I36" s="503">
        <v>6900</v>
      </c>
      <c r="K36" s="489">
        <f>IFERROR(VLOOKUP($C36,#REF!,3,FALSE),0)</f>
        <v>0</v>
      </c>
      <c r="L36" s="488">
        <f>IFERROR(VLOOKUP(C36,'[1]התכנסות לתקציב'!$B:$G,6,FALSE),0)</f>
        <v>0</v>
      </c>
      <c r="M36" s="490">
        <f t="shared" si="0"/>
        <v>0</v>
      </c>
      <c r="N36" s="488"/>
    </row>
    <row r="37" spans="1:14" ht="14.4" thickBot="1" x14ac:dyDescent="0.3">
      <c r="A37" s="109"/>
      <c r="B37" s="142" t="s">
        <v>185</v>
      </c>
      <c r="C37" s="417">
        <v>31005</v>
      </c>
      <c r="D37" s="353" t="s">
        <v>1480</v>
      </c>
      <c r="E37" s="125">
        <v>23.4</v>
      </c>
      <c r="F37" s="357">
        <v>75</v>
      </c>
      <c r="G37" s="357">
        <v>98.4</v>
      </c>
      <c r="H37" s="357">
        <v>0</v>
      </c>
      <c r="I37" s="113">
        <v>75</v>
      </c>
      <c r="K37" s="419">
        <f>SUM(K35:K36)</f>
        <v>0</v>
      </c>
      <c r="L37" s="420">
        <f t="shared" ref="L37:M37" si="10">SUM(L35:L36)</f>
        <v>450</v>
      </c>
      <c r="M37" s="421">
        <f t="shared" si="10"/>
        <v>450</v>
      </c>
      <c r="N37" s="90"/>
    </row>
    <row r="38" spans="1:14" ht="14.4" thickBot="1" x14ac:dyDescent="0.3">
      <c r="A38" s="109"/>
      <c r="B38" s="117"/>
      <c r="C38" s="422">
        <v>31006</v>
      </c>
      <c r="D38" s="353" t="s">
        <v>1481</v>
      </c>
      <c r="E38" s="125">
        <v>197</v>
      </c>
      <c r="F38" s="357">
        <v>75</v>
      </c>
      <c r="G38" s="357">
        <v>272</v>
      </c>
      <c r="H38" s="357">
        <v>0</v>
      </c>
      <c r="I38" s="113">
        <v>75</v>
      </c>
      <c r="K38" s="114">
        <f>IFERROR(VLOOKUP($C38,#REF!,3,FALSE),0)</f>
        <v>0</v>
      </c>
      <c r="L38" s="90">
        <f>IFERROR(VLOOKUP(C38,'[1]התכנסות לתקציב'!$B:$G,6,FALSE),0)</f>
        <v>80</v>
      </c>
      <c r="M38" s="113">
        <f t="shared" si="0"/>
        <v>80</v>
      </c>
      <c r="N38" s="90"/>
    </row>
    <row r="39" spans="1:14" s="230" customFormat="1" ht="14.4" thickBot="1" x14ac:dyDescent="0.3">
      <c r="A39" s="482"/>
      <c r="B39" s="452" t="s">
        <v>860</v>
      </c>
      <c r="C39" s="447"/>
      <c r="D39" s="448"/>
      <c r="E39" s="505">
        <v>220.4</v>
      </c>
      <c r="F39" s="484">
        <v>150</v>
      </c>
      <c r="G39" s="484">
        <v>370.4</v>
      </c>
      <c r="H39" s="484">
        <v>0</v>
      </c>
      <c r="I39" s="503">
        <v>150</v>
      </c>
      <c r="K39" s="489">
        <f>IFERROR(VLOOKUP($C39,#REF!,3,FALSE),0)</f>
        <v>0</v>
      </c>
      <c r="L39" s="488">
        <f>IFERROR(VLOOKUP(C39,'[1]התכנסות לתקציב'!$B:$G,6,FALSE),0)</f>
        <v>0</v>
      </c>
      <c r="M39" s="490">
        <f t="shared" si="0"/>
        <v>0</v>
      </c>
      <c r="N39" s="488"/>
    </row>
    <row r="40" spans="1:14" ht="14.4" thickBot="1" x14ac:dyDescent="0.3">
      <c r="A40" s="109"/>
      <c r="B40" s="142" t="s">
        <v>1428</v>
      </c>
      <c r="C40" s="417">
        <v>23009</v>
      </c>
      <c r="D40" s="353" t="s">
        <v>1482</v>
      </c>
      <c r="E40" s="125">
        <v>4386.2289999999994</v>
      </c>
      <c r="F40" s="357">
        <v>1615</v>
      </c>
      <c r="G40" s="357">
        <v>6001.2289999999994</v>
      </c>
      <c r="H40" s="357">
        <v>0</v>
      </c>
      <c r="I40" s="113">
        <v>770</v>
      </c>
      <c r="K40" s="114">
        <f>IFERROR(VLOOKUP($C40,#REF!,3,FALSE),0)</f>
        <v>0</v>
      </c>
      <c r="L40" s="90">
        <f>IFERROR(VLOOKUP(C40,'[1]התכנסות לתקציב'!$B:$G,6,FALSE),0)</f>
        <v>756</v>
      </c>
      <c r="M40" s="113">
        <f t="shared" si="0"/>
        <v>756</v>
      </c>
      <c r="N40" s="90"/>
    </row>
    <row r="41" spans="1:14" ht="14.4" thickBot="1" x14ac:dyDescent="0.3">
      <c r="A41" s="109"/>
      <c r="B41" s="109"/>
      <c r="C41" s="418">
        <v>23011</v>
      </c>
      <c r="D41" s="353" t="s">
        <v>1483</v>
      </c>
      <c r="E41" s="125">
        <v>792.36199999999997</v>
      </c>
      <c r="F41" s="357">
        <v>400</v>
      </c>
      <c r="G41" s="357">
        <v>1192.3620000000001</v>
      </c>
      <c r="H41" s="357">
        <v>0</v>
      </c>
      <c r="I41" s="113">
        <v>400</v>
      </c>
      <c r="K41" s="114">
        <f>IFERROR(VLOOKUP($C41,#REF!,3,FALSE),0)</f>
        <v>0</v>
      </c>
      <c r="L41" s="90">
        <f>IFERROR(VLOOKUP(C41,'[1]התכנסות לתקציב'!$B:$G,6,FALSE),0)</f>
        <v>450</v>
      </c>
      <c r="M41" s="113">
        <f t="shared" si="0"/>
        <v>450</v>
      </c>
      <c r="N41" s="90"/>
    </row>
    <row r="42" spans="1:14" ht="14.4" thickBot="1" x14ac:dyDescent="0.3">
      <c r="A42" s="109"/>
      <c r="B42" s="109"/>
      <c r="C42" s="418">
        <v>23012</v>
      </c>
      <c r="D42" s="353" t="s">
        <v>1484</v>
      </c>
      <c r="E42" s="125">
        <v>9848.8229999999985</v>
      </c>
      <c r="F42" s="357">
        <v>16600</v>
      </c>
      <c r="G42" s="357">
        <v>26448.822999999997</v>
      </c>
      <c r="H42" s="357">
        <v>-1125</v>
      </c>
      <c r="I42" s="113">
        <v>3075</v>
      </c>
      <c r="K42" s="419">
        <f>SUM(K38:K41)</f>
        <v>0</v>
      </c>
      <c r="L42" s="420">
        <f t="shared" ref="L42:M42" si="11">SUM(L38:L41)</f>
        <v>1286</v>
      </c>
      <c r="M42" s="421">
        <f t="shared" si="11"/>
        <v>1286</v>
      </c>
      <c r="N42" s="90"/>
    </row>
    <row r="43" spans="1:14" ht="14.4" thickBot="1" x14ac:dyDescent="0.3">
      <c r="A43" s="109"/>
      <c r="B43" s="117"/>
      <c r="C43" s="422">
        <v>25011</v>
      </c>
      <c r="D43" s="351" t="s">
        <v>1485</v>
      </c>
      <c r="E43" s="125">
        <v>3.53</v>
      </c>
      <c r="F43" s="357">
        <v>2850</v>
      </c>
      <c r="G43" s="357">
        <v>2853.53</v>
      </c>
      <c r="H43" s="357">
        <v>0</v>
      </c>
      <c r="I43" s="113">
        <v>500</v>
      </c>
      <c r="K43" s="114">
        <f>IFERROR(VLOOKUP($C43,#REF!,3,FALSE),0)</f>
        <v>0</v>
      </c>
      <c r="L43" s="90">
        <f>IFERROR(VLOOKUP(C43,'[1]התכנסות לתקציב'!$B:$G,6,FALSE),0)</f>
        <v>500</v>
      </c>
      <c r="M43" s="113">
        <f t="shared" si="0"/>
        <v>500</v>
      </c>
      <c r="N43" s="90"/>
    </row>
    <row r="44" spans="1:14" s="230" customFormat="1" ht="14.4" thickBot="1" x14ac:dyDescent="0.3">
      <c r="A44" s="482"/>
      <c r="B44" s="452" t="s">
        <v>1486</v>
      </c>
      <c r="C44" s="447"/>
      <c r="D44" s="448"/>
      <c r="E44" s="505">
        <v>15030.943999999998</v>
      </c>
      <c r="F44" s="484">
        <v>21465</v>
      </c>
      <c r="G44" s="484">
        <v>36495.943999999996</v>
      </c>
      <c r="H44" s="484">
        <v>-1125</v>
      </c>
      <c r="I44" s="503">
        <v>4745</v>
      </c>
      <c r="K44" s="489">
        <f>IFERROR(VLOOKUP($C44,#REF!,3,FALSE),0)</f>
        <v>0</v>
      </c>
      <c r="L44" s="488">
        <f>IFERROR(VLOOKUP(C44,'[1]התכנסות לתקציב'!$B:$G,6,FALSE),0)</f>
        <v>0</v>
      </c>
      <c r="M44" s="490">
        <f t="shared" si="0"/>
        <v>0</v>
      </c>
      <c r="N44" s="488"/>
    </row>
    <row r="45" spans="1:14" ht="14.4" thickBot="1" x14ac:dyDescent="0.3">
      <c r="A45" s="109"/>
      <c r="B45" s="142" t="s">
        <v>1429</v>
      </c>
      <c r="C45" s="417">
        <v>44004</v>
      </c>
      <c r="D45" s="353" t="s">
        <v>1487</v>
      </c>
      <c r="E45" s="125">
        <v>3405</v>
      </c>
      <c r="F45" s="357">
        <v>1095</v>
      </c>
      <c r="G45" s="357">
        <v>4500</v>
      </c>
      <c r="H45" s="357">
        <v>0</v>
      </c>
      <c r="I45" s="113">
        <v>100</v>
      </c>
      <c r="K45" s="114">
        <f>IFERROR(VLOOKUP($C45,#REF!,3,FALSE),0)</f>
        <v>0</v>
      </c>
      <c r="L45" s="90">
        <f>IFERROR(VLOOKUP(C45,'[1]התכנסות לתקציב'!$B:$G,6,FALSE),0)</f>
        <v>100</v>
      </c>
      <c r="M45" s="113">
        <f t="shared" si="0"/>
        <v>100</v>
      </c>
      <c r="N45" s="90"/>
    </row>
    <row r="46" spans="1:14" ht="14.4" thickBot="1" x14ac:dyDescent="0.3">
      <c r="A46" s="109"/>
      <c r="B46" s="109"/>
      <c r="C46" s="418">
        <v>44007</v>
      </c>
      <c r="D46" s="353" t="s">
        <v>1488</v>
      </c>
      <c r="E46" s="125">
        <v>11365.117999999999</v>
      </c>
      <c r="F46" s="357">
        <v>600</v>
      </c>
      <c r="G46" s="357">
        <v>11965.117999999999</v>
      </c>
      <c r="H46" s="357">
        <v>0</v>
      </c>
      <c r="I46" s="113">
        <v>500</v>
      </c>
      <c r="K46" s="114">
        <f>IFERROR(VLOOKUP($C46,#REF!,3,FALSE),0)</f>
        <v>0</v>
      </c>
      <c r="L46" s="90">
        <f>IFERROR(VLOOKUP(C46,'[1]התכנסות לתקציב'!$B:$G,6,FALSE),0)</f>
        <v>500</v>
      </c>
      <c r="M46" s="113">
        <f t="shared" si="0"/>
        <v>500</v>
      </c>
      <c r="N46" s="90"/>
    </row>
    <row r="47" spans="1:14" ht="14.4" thickBot="1" x14ac:dyDescent="0.3">
      <c r="A47" s="109"/>
      <c r="B47" s="109"/>
      <c r="C47" s="418">
        <v>44012</v>
      </c>
      <c r="D47" s="353" t="s">
        <v>152</v>
      </c>
      <c r="E47" s="125">
        <v>1914.2250000000001</v>
      </c>
      <c r="F47" s="357">
        <v>615</v>
      </c>
      <c r="G47" s="357">
        <v>2529.2250000000004</v>
      </c>
      <c r="H47" s="357">
        <v>-244</v>
      </c>
      <c r="I47" s="113">
        <v>371</v>
      </c>
      <c r="K47" s="114">
        <f>IFERROR(VLOOKUP($C47,#REF!,3,FALSE),0)</f>
        <v>0</v>
      </c>
      <c r="L47" s="90">
        <f>IFERROR(VLOOKUP(C47,'[1]התכנסות לתקציב'!$B:$G,6,FALSE),0)</f>
        <v>505</v>
      </c>
      <c r="M47" s="113">
        <f t="shared" si="0"/>
        <v>505</v>
      </c>
      <c r="N47" s="90"/>
    </row>
    <row r="48" spans="1:14" ht="14.4" thickBot="1" x14ac:dyDescent="0.3">
      <c r="A48" s="109"/>
      <c r="B48" s="109"/>
      <c r="C48" s="418">
        <v>44013</v>
      </c>
      <c r="D48" s="353" t="s">
        <v>1489</v>
      </c>
      <c r="E48" s="125">
        <v>4129.2029999999995</v>
      </c>
      <c r="F48" s="357">
        <v>2500</v>
      </c>
      <c r="G48" s="357">
        <v>6629.2029999999995</v>
      </c>
      <c r="H48" s="357">
        <v>0</v>
      </c>
      <c r="I48" s="113">
        <v>920</v>
      </c>
      <c r="K48" s="114">
        <f>IFERROR(VLOOKUP($C48,#REF!,3,FALSE),0)</f>
        <v>0</v>
      </c>
      <c r="L48" s="90">
        <f>IFERROR(VLOOKUP(C48,'[1]התכנסות לתקציב'!$B:$G,6,FALSE),0)</f>
        <v>900</v>
      </c>
      <c r="M48" s="113">
        <f t="shared" si="0"/>
        <v>900</v>
      </c>
      <c r="N48" s="90"/>
    </row>
    <row r="49" spans="1:14" ht="14.4" thickBot="1" x14ac:dyDescent="0.3">
      <c r="A49" s="109"/>
      <c r="B49" s="117"/>
      <c r="C49" s="422">
        <v>44014</v>
      </c>
      <c r="D49" s="353" t="s">
        <v>1490</v>
      </c>
      <c r="E49" s="125">
        <v>5362.139000000001</v>
      </c>
      <c r="F49" s="357">
        <v>2230</v>
      </c>
      <c r="G49" s="357">
        <v>7592.139000000001</v>
      </c>
      <c r="H49" s="357">
        <v>0</v>
      </c>
      <c r="I49" s="113">
        <v>1080</v>
      </c>
      <c r="K49" s="114">
        <f>IFERROR(VLOOKUP($C49,#REF!,3,FALSE),0)</f>
        <v>0</v>
      </c>
      <c r="L49" s="90">
        <f>IFERROR(VLOOKUP(C49,'[1]התכנסות לתקציב'!$B:$G,6,FALSE),0)</f>
        <v>775</v>
      </c>
      <c r="M49" s="113">
        <f t="shared" si="0"/>
        <v>775</v>
      </c>
      <c r="N49" s="90"/>
    </row>
    <row r="50" spans="1:14" s="230" customFormat="1" ht="14.4" thickBot="1" x14ac:dyDescent="0.3">
      <c r="A50" s="482"/>
      <c r="B50" s="452" t="s">
        <v>1491</v>
      </c>
      <c r="C50" s="447"/>
      <c r="D50" s="448"/>
      <c r="E50" s="505">
        <v>26175.684999999998</v>
      </c>
      <c r="F50" s="484">
        <v>7040</v>
      </c>
      <c r="G50" s="484">
        <v>33215.685000000005</v>
      </c>
      <c r="H50" s="484">
        <v>-244</v>
      </c>
      <c r="I50" s="503">
        <v>2971</v>
      </c>
      <c r="K50" s="491">
        <f>SUM(K43:K49)</f>
        <v>0</v>
      </c>
      <c r="L50" s="492">
        <f t="shared" ref="L50:M50" si="12">SUM(L43:L49)</f>
        <v>3280</v>
      </c>
      <c r="M50" s="493">
        <f t="shared" si="12"/>
        <v>3280</v>
      </c>
      <c r="N50" s="488"/>
    </row>
    <row r="51" spans="1:14" ht="14.4" thickBot="1" x14ac:dyDescent="0.3">
      <c r="A51" s="109"/>
      <c r="B51" s="142" t="s">
        <v>225</v>
      </c>
      <c r="C51" s="417">
        <v>25009</v>
      </c>
      <c r="D51" s="353" t="s">
        <v>1492</v>
      </c>
      <c r="E51" s="125">
        <v>1986.626</v>
      </c>
      <c r="F51" s="357">
        <v>100</v>
      </c>
      <c r="G51" s="357">
        <v>2086.6260000000002</v>
      </c>
      <c r="H51" s="357">
        <v>0</v>
      </c>
      <c r="I51" s="113">
        <v>100</v>
      </c>
      <c r="K51" s="114">
        <f>IFERROR(VLOOKUP($C51,#REF!,3,FALSE),0)</f>
        <v>0</v>
      </c>
      <c r="L51" s="90">
        <f>IFERROR(VLOOKUP(C51,'[1]התכנסות לתקציב'!$B:$G,6,FALSE),0)</f>
        <v>1000</v>
      </c>
      <c r="M51" s="113">
        <f t="shared" si="0"/>
        <v>1000</v>
      </c>
      <c r="N51" s="90"/>
    </row>
    <row r="52" spans="1:14" ht="14.4" thickBot="1" x14ac:dyDescent="0.3">
      <c r="A52" s="109"/>
      <c r="B52" s="109"/>
      <c r="C52" s="418">
        <v>41008</v>
      </c>
      <c r="D52" s="353" t="s">
        <v>1493</v>
      </c>
      <c r="E52" s="125">
        <v>32022.250000000007</v>
      </c>
      <c r="F52" s="357">
        <v>38165.691999999995</v>
      </c>
      <c r="G52" s="357">
        <v>70187.94200000001</v>
      </c>
      <c r="H52" s="357">
        <v>-8500</v>
      </c>
      <c r="I52" s="113">
        <v>5922.8459999999995</v>
      </c>
      <c r="K52" s="114">
        <f>IFERROR(VLOOKUP($C52,#REF!,3,FALSE),0)</f>
        <v>0</v>
      </c>
      <c r="L52" s="90">
        <f>IFERROR(VLOOKUP(C52,'[1]התכנסות לתקציב'!$B:$G,6,FALSE),0)</f>
        <v>8040</v>
      </c>
      <c r="M52" s="113">
        <f t="shared" si="0"/>
        <v>8040</v>
      </c>
      <c r="N52" s="90"/>
    </row>
    <row r="53" spans="1:14" ht="14.4" thickBot="1" x14ac:dyDescent="0.3">
      <c r="A53" s="109"/>
      <c r="B53" s="109"/>
      <c r="C53" s="418">
        <v>42003</v>
      </c>
      <c r="D53" s="353" t="s">
        <v>1494</v>
      </c>
      <c r="E53" s="125">
        <v>7253.8639999999996</v>
      </c>
      <c r="F53" s="357">
        <v>9000</v>
      </c>
      <c r="G53" s="357">
        <v>16253.864</v>
      </c>
      <c r="H53" s="357">
        <v>0</v>
      </c>
      <c r="I53" s="113">
        <v>2000</v>
      </c>
      <c r="K53" s="114">
        <f>IFERROR(VLOOKUP($C53,#REF!,3,FALSE),0)</f>
        <v>0</v>
      </c>
      <c r="L53" s="90">
        <f>IFERROR(VLOOKUP(C53,'[1]התכנסות לתקציב'!$B:$G,6,FALSE),0)</f>
        <v>2000</v>
      </c>
      <c r="M53" s="113">
        <f t="shared" si="0"/>
        <v>2000</v>
      </c>
      <c r="N53" s="90"/>
    </row>
    <row r="54" spans="1:14" ht="14.4" thickBot="1" x14ac:dyDescent="0.3">
      <c r="A54" s="109"/>
      <c r="B54" s="109"/>
      <c r="C54" s="418">
        <v>49002</v>
      </c>
      <c r="D54" s="351" t="s">
        <v>1495</v>
      </c>
      <c r="E54" s="125">
        <v>57541.65400000001</v>
      </c>
      <c r="F54" s="357">
        <v>3400</v>
      </c>
      <c r="G54" s="357">
        <v>60941.65400000001</v>
      </c>
      <c r="H54" s="357">
        <v>0</v>
      </c>
      <c r="I54" s="113">
        <v>1400</v>
      </c>
      <c r="K54" s="114">
        <f>IFERROR(VLOOKUP($C54,#REF!,3,FALSE),0)</f>
        <v>0</v>
      </c>
      <c r="L54" s="90">
        <f>IFERROR(VLOOKUP(C54,'[1]התכנסות לתקציב'!$B:$G,6,FALSE),0)</f>
        <v>1400</v>
      </c>
      <c r="M54" s="113">
        <f t="shared" si="0"/>
        <v>1400</v>
      </c>
      <c r="N54" s="90"/>
    </row>
    <row r="55" spans="1:14" ht="14.4" thickBot="1" x14ac:dyDescent="0.3">
      <c r="A55" s="109"/>
      <c r="B55" s="109"/>
      <c r="C55" s="422">
        <v>49005</v>
      </c>
      <c r="D55" s="353" t="s">
        <v>1496</v>
      </c>
      <c r="E55" s="125">
        <v>26750.52</v>
      </c>
      <c r="F55" s="357">
        <v>54700</v>
      </c>
      <c r="G55" s="357">
        <v>81450.52</v>
      </c>
      <c r="H55" s="357">
        <v>-54700</v>
      </c>
      <c r="I55" s="113">
        <v>0</v>
      </c>
      <c r="K55" s="114">
        <f>IFERROR(VLOOKUP($C55,#REF!,3,FALSE),0)</f>
        <v>0</v>
      </c>
      <c r="L55" s="90">
        <f>IFERROR(VLOOKUP(C55,'[1]התכנסות לתקציב'!$B:$G,6,FALSE),0)</f>
        <v>40000</v>
      </c>
      <c r="M55" s="113">
        <f t="shared" si="0"/>
        <v>40000</v>
      </c>
      <c r="N55" s="90"/>
    </row>
    <row r="56" spans="1:14" ht="14.4" thickBot="1" x14ac:dyDescent="0.3">
      <c r="A56" s="109"/>
      <c r="B56" s="109"/>
      <c r="C56" s="425">
        <v>49007</v>
      </c>
      <c r="D56" s="353" t="s">
        <v>1497</v>
      </c>
      <c r="E56" s="125">
        <v>4579.058</v>
      </c>
      <c r="F56" s="357">
        <v>42113.784</v>
      </c>
      <c r="G56" s="357">
        <v>46692.841999999997</v>
      </c>
      <c r="H56" s="357">
        <v>-37500</v>
      </c>
      <c r="I56" s="113">
        <v>268.78399999999965</v>
      </c>
      <c r="K56" s="114">
        <f>IFERROR(VLOOKUP($C56,#REF!,3,FALSE),0)</f>
        <v>0</v>
      </c>
      <c r="L56" s="90">
        <f>IFERROR(VLOOKUP(C56,'[1]התכנסות לתקציב'!$B:$G,6,FALSE),0)</f>
        <v>35000</v>
      </c>
      <c r="M56" s="113">
        <f t="shared" si="0"/>
        <v>35000</v>
      </c>
      <c r="N56" s="90"/>
    </row>
    <row r="57" spans="1:14" ht="14.4" thickBot="1" x14ac:dyDescent="0.3">
      <c r="A57" s="109"/>
      <c r="B57" s="109"/>
      <c r="C57" s="417">
        <v>49008</v>
      </c>
      <c r="D57" s="117" t="s">
        <v>1498</v>
      </c>
      <c r="E57" s="125">
        <v>0</v>
      </c>
      <c r="F57" s="357">
        <v>74159.315882263443</v>
      </c>
      <c r="G57" s="357">
        <v>74159.315882263443</v>
      </c>
      <c r="H57" s="357">
        <v>-74159.315882263443</v>
      </c>
      <c r="I57" s="113">
        <v>0</v>
      </c>
      <c r="K57" s="419">
        <f>SUM(K51:K56)</f>
        <v>0</v>
      </c>
      <c r="L57" s="420">
        <f t="shared" ref="L57:M57" si="13">SUM(L51:L56)</f>
        <v>87440</v>
      </c>
      <c r="M57" s="421">
        <f t="shared" si="13"/>
        <v>87440</v>
      </c>
      <c r="N57" s="90"/>
    </row>
    <row r="58" spans="1:14" ht="14.4" thickBot="1" x14ac:dyDescent="0.3">
      <c r="A58" s="109"/>
      <c r="B58" s="117"/>
      <c r="C58" s="422">
        <v>41011</v>
      </c>
      <c r="D58" s="351" t="s">
        <v>1499</v>
      </c>
      <c r="E58" s="125">
        <v>0</v>
      </c>
      <c r="F58" s="357">
        <v>23183.715517875</v>
      </c>
      <c r="G58" s="357">
        <v>23183.715517875</v>
      </c>
      <c r="H58" s="357">
        <v>-23183.715517875</v>
      </c>
      <c r="I58" s="113">
        <v>0</v>
      </c>
      <c r="K58" s="424">
        <f>SUM(K34,K37,K42,K50,K57)</f>
        <v>0</v>
      </c>
      <c r="L58" s="361">
        <f t="shared" ref="L58:M58" si="14">SUM(L34,L37,L42,L50,L57)</f>
        <v>94056</v>
      </c>
      <c r="M58" s="361">
        <f t="shared" si="14"/>
        <v>94056</v>
      </c>
      <c r="N58" s="90"/>
    </row>
    <row r="59" spans="1:14" s="230" customFormat="1" ht="14.4" thickBot="1" x14ac:dyDescent="0.3">
      <c r="A59" s="494"/>
      <c r="B59" s="452" t="s">
        <v>399</v>
      </c>
      <c r="C59" s="447"/>
      <c r="D59" s="448"/>
      <c r="E59" s="505">
        <v>130133.97200000002</v>
      </c>
      <c r="F59" s="484">
        <v>244822.50740013845</v>
      </c>
      <c r="G59" s="484">
        <v>374956.47940013843</v>
      </c>
      <c r="H59" s="484">
        <v>-198043.03140013845</v>
      </c>
      <c r="I59" s="503">
        <v>9691.6299999999992</v>
      </c>
      <c r="K59" s="489">
        <f>IFERROR(VLOOKUP($C59,#REF!,3,FALSE),0)</f>
        <v>0</v>
      </c>
      <c r="L59" s="488">
        <f>IFERROR(VLOOKUP(C59,'[1]התכנסות לתקציב'!$B:$G,6,FALSE),0)</f>
        <v>0</v>
      </c>
      <c r="M59" s="490">
        <f t="shared" si="0"/>
        <v>0</v>
      </c>
      <c r="N59" s="488"/>
    </row>
    <row r="60" spans="1:14" s="230" customFormat="1" ht="14.4" thickBot="1" x14ac:dyDescent="0.3">
      <c r="A60" s="435" t="s">
        <v>156</v>
      </c>
      <c r="B60" s="436"/>
      <c r="C60" s="436"/>
      <c r="D60" s="454"/>
      <c r="E60" s="455">
        <v>179046.56699999998</v>
      </c>
      <c r="F60" s="456">
        <v>280727.50740013842</v>
      </c>
      <c r="G60" s="456">
        <v>459774.0744001384</v>
      </c>
      <c r="H60" s="456">
        <v>-199412.03140013845</v>
      </c>
      <c r="I60" s="457">
        <v>24457.629999999997</v>
      </c>
      <c r="K60" s="491">
        <f>SUM(K59)</f>
        <v>0</v>
      </c>
      <c r="L60" s="492">
        <f t="shared" ref="L60:M60" si="15">SUM(L59)</f>
        <v>0</v>
      </c>
      <c r="M60" s="493">
        <f t="shared" si="15"/>
        <v>0</v>
      </c>
      <c r="N60" s="488"/>
    </row>
    <row r="61" spans="1:14" ht="14.4" thickBot="1" x14ac:dyDescent="0.3">
      <c r="A61" s="142" t="s">
        <v>91</v>
      </c>
      <c r="B61" s="142" t="s">
        <v>1430</v>
      </c>
      <c r="C61" s="417">
        <v>11013</v>
      </c>
      <c r="D61" s="353" t="s">
        <v>1500</v>
      </c>
      <c r="E61" s="125">
        <v>599.45500000000004</v>
      </c>
      <c r="F61" s="357">
        <v>500</v>
      </c>
      <c r="G61" s="357">
        <v>1099.4549999999999</v>
      </c>
      <c r="H61" s="357">
        <v>0</v>
      </c>
      <c r="I61" s="113">
        <v>500</v>
      </c>
      <c r="K61" s="114">
        <f>IFERROR(VLOOKUP($C61,#REF!,3,FALSE),0)</f>
        <v>0</v>
      </c>
      <c r="L61" s="90">
        <f>IFERROR(VLOOKUP(C61,'[1]התכנסות לתקציב'!$B:$G,6,FALSE),0)</f>
        <v>100</v>
      </c>
      <c r="M61" s="113">
        <f t="shared" si="0"/>
        <v>100</v>
      </c>
      <c r="N61" s="90"/>
    </row>
    <row r="62" spans="1:14" ht="14.4" thickBot="1" x14ac:dyDescent="0.3">
      <c r="A62" s="109"/>
      <c r="B62" s="109"/>
      <c r="C62" s="418">
        <v>11019</v>
      </c>
      <c r="D62" s="351" t="s">
        <v>1501</v>
      </c>
      <c r="E62" s="125">
        <v>13026.547999999999</v>
      </c>
      <c r="F62" s="357">
        <v>10320</v>
      </c>
      <c r="G62" s="357">
        <v>23346.547999999999</v>
      </c>
      <c r="H62" s="357">
        <v>-7630</v>
      </c>
      <c r="I62" s="113">
        <v>2690</v>
      </c>
      <c r="K62" s="114">
        <f>IFERROR(VLOOKUP($C62,#REF!,3,FALSE),0)</f>
        <v>0</v>
      </c>
      <c r="L62" s="90">
        <f>IFERROR(VLOOKUP(C62,'[1]התכנסות לתקציב'!$B:$G,6,FALSE),0)</f>
        <v>4860</v>
      </c>
      <c r="M62" s="113">
        <f t="shared" si="0"/>
        <v>4860</v>
      </c>
      <c r="N62" s="90"/>
    </row>
    <row r="63" spans="1:14" ht="14.4" thickBot="1" x14ac:dyDescent="0.3">
      <c r="A63" s="109"/>
      <c r="B63" s="117"/>
      <c r="C63" s="422">
        <v>12004</v>
      </c>
      <c r="D63" s="353" t="s">
        <v>1502</v>
      </c>
      <c r="E63" s="125">
        <v>6469</v>
      </c>
      <c r="F63" s="357">
        <v>2570</v>
      </c>
      <c r="G63" s="357">
        <v>9039</v>
      </c>
      <c r="H63" s="357">
        <v>0</v>
      </c>
      <c r="I63" s="113">
        <v>2100</v>
      </c>
      <c r="K63" s="114">
        <f>IFERROR(VLOOKUP($C63,#REF!,3,FALSE),0)</f>
        <v>0</v>
      </c>
      <c r="L63" s="90">
        <f>IFERROR(VLOOKUP(C63,'[1]התכנסות לתקציב'!$B:$G,6,FALSE),0)</f>
        <v>1910</v>
      </c>
      <c r="M63" s="113">
        <f t="shared" si="0"/>
        <v>1910</v>
      </c>
      <c r="N63" s="90"/>
    </row>
    <row r="64" spans="1:14" s="230" customFormat="1" ht="14.4" thickBot="1" x14ac:dyDescent="0.3">
      <c r="A64" s="482"/>
      <c r="B64" s="452" t="s">
        <v>1503</v>
      </c>
      <c r="C64" s="447"/>
      <c r="D64" s="448"/>
      <c r="E64" s="505">
        <v>20095.002999999997</v>
      </c>
      <c r="F64" s="484">
        <v>13390</v>
      </c>
      <c r="G64" s="484">
        <v>33485.002999999997</v>
      </c>
      <c r="H64" s="484">
        <v>-7630</v>
      </c>
      <c r="I64" s="503">
        <v>5290</v>
      </c>
      <c r="K64" s="491">
        <f>SUM(K61:K63)</f>
        <v>0</v>
      </c>
      <c r="L64" s="492">
        <f t="shared" ref="L64:M64" si="16">SUM(L61:L63)</f>
        <v>6870</v>
      </c>
      <c r="M64" s="493">
        <f t="shared" si="16"/>
        <v>6870</v>
      </c>
      <c r="N64" s="488"/>
    </row>
    <row r="65" spans="1:14" ht="14.4" thickBot="1" x14ac:dyDescent="0.3">
      <c r="A65" s="109"/>
      <c r="B65" s="353" t="s">
        <v>1431</v>
      </c>
      <c r="C65" s="423">
        <v>13015</v>
      </c>
      <c r="D65" s="353" t="s">
        <v>1504</v>
      </c>
      <c r="E65" s="125">
        <v>1018.477</v>
      </c>
      <c r="F65" s="357">
        <v>120</v>
      </c>
      <c r="G65" s="357">
        <v>1138.4769999999999</v>
      </c>
      <c r="H65" s="357">
        <v>0</v>
      </c>
      <c r="I65" s="113">
        <v>120</v>
      </c>
      <c r="K65" s="114">
        <f>IFERROR(VLOOKUP($C65,#REF!,3,FALSE),0)</f>
        <v>0</v>
      </c>
      <c r="L65" s="90">
        <f>IFERROR(VLOOKUP(C65,'[1]התכנסות לתקציב'!$B:$G,6,FALSE),0)</f>
        <v>120</v>
      </c>
      <c r="M65" s="113">
        <f t="shared" si="0"/>
        <v>120</v>
      </c>
      <c r="N65" s="90"/>
    </row>
    <row r="66" spans="1:14" s="230" customFormat="1" ht="14.4" thickBot="1" x14ac:dyDescent="0.3">
      <c r="A66" s="482"/>
      <c r="B66" s="452" t="s">
        <v>1505</v>
      </c>
      <c r="C66" s="447"/>
      <c r="D66" s="448"/>
      <c r="E66" s="505">
        <v>1018.477</v>
      </c>
      <c r="F66" s="484">
        <v>120</v>
      </c>
      <c r="G66" s="484">
        <v>1138.4769999999999</v>
      </c>
      <c r="H66" s="484">
        <v>0</v>
      </c>
      <c r="I66" s="503">
        <v>120</v>
      </c>
      <c r="K66" s="491">
        <f>SUM(K65)</f>
        <v>0</v>
      </c>
      <c r="L66" s="492">
        <f t="shared" ref="L66:M66" si="17">SUM(L65)</f>
        <v>120</v>
      </c>
      <c r="M66" s="493">
        <f t="shared" si="17"/>
        <v>120</v>
      </c>
      <c r="N66" s="488"/>
    </row>
    <row r="67" spans="1:14" ht="14.4" thickBot="1" x14ac:dyDescent="0.3">
      <c r="A67" s="109"/>
      <c r="B67" s="353" t="s">
        <v>159</v>
      </c>
      <c r="C67" s="423">
        <v>77004</v>
      </c>
      <c r="D67" s="351" t="s">
        <v>1506</v>
      </c>
      <c r="E67" s="125">
        <v>3006.848</v>
      </c>
      <c r="F67" s="357">
        <v>6667</v>
      </c>
      <c r="G67" s="357">
        <v>9673.848</v>
      </c>
      <c r="H67" s="357">
        <v>-6467</v>
      </c>
      <c r="I67" s="113">
        <v>200</v>
      </c>
      <c r="K67" s="114">
        <f>IFERROR(VLOOKUP($C67,#REF!,3,FALSE),0)</f>
        <v>0</v>
      </c>
      <c r="L67" s="90">
        <f>IFERROR(VLOOKUP(C67,'[1]התכנסות לתקציב'!$B:$G,6,FALSE),0)</f>
        <v>2150</v>
      </c>
      <c r="M67" s="113">
        <f t="shared" si="0"/>
        <v>2150</v>
      </c>
      <c r="N67" s="90"/>
    </row>
    <row r="68" spans="1:14" s="230" customFormat="1" ht="14.4" thickBot="1" x14ac:dyDescent="0.3">
      <c r="A68" s="482"/>
      <c r="B68" s="452" t="s">
        <v>409</v>
      </c>
      <c r="C68" s="447"/>
      <c r="D68" s="448"/>
      <c r="E68" s="505">
        <v>3006.848</v>
      </c>
      <c r="F68" s="484">
        <v>6667</v>
      </c>
      <c r="G68" s="484">
        <v>9673.848</v>
      </c>
      <c r="H68" s="484">
        <v>-6467</v>
      </c>
      <c r="I68" s="503">
        <v>200</v>
      </c>
      <c r="K68" s="491">
        <f>SUM(K67)</f>
        <v>0</v>
      </c>
      <c r="L68" s="492">
        <f t="shared" ref="L68:M68" si="18">SUM(L67)</f>
        <v>2150</v>
      </c>
      <c r="M68" s="493">
        <f t="shared" si="18"/>
        <v>2150</v>
      </c>
      <c r="N68" s="488"/>
    </row>
    <row r="69" spans="1:14" ht="14.4" thickBot="1" x14ac:dyDescent="0.3">
      <c r="A69" s="109"/>
      <c r="B69" s="142" t="s">
        <v>1432</v>
      </c>
      <c r="C69" s="417">
        <v>14006</v>
      </c>
      <c r="D69" s="353" t="s">
        <v>1507</v>
      </c>
      <c r="E69" s="125">
        <v>1861.7750000000001</v>
      </c>
      <c r="F69" s="357">
        <v>845</v>
      </c>
      <c r="G69" s="357">
        <v>2706.7750000000001</v>
      </c>
      <c r="H69" s="357">
        <v>-64</v>
      </c>
      <c r="I69" s="113">
        <v>711</v>
      </c>
      <c r="K69" s="114">
        <f>IFERROR(VLOOKUP($C69,#REF!,3,FALSE),0)</f>
        <v>0</v>
      </c>
      <c r="L69" s="90">
        <f>IFERROR(VLOOKUP(C69,'[1]התכנסות לתקציב'!$B:$G,6,FALSE),0)</f>
        <v>530</v>
      </c>
      <c r="M69" s="113">
        <f t="shared" si="0"/>
        <v>530</v>
      </c>
      <c r="N69" s="90"/>
    </row>
    <row r="70" spans="1:14" ht="14.4" thickBot="1" x14ac:dyDescent="0.3">
      <c r="A70" s="109"/>
      <c r="B70" s="117"/>
      <c r="C70" s="422">
        <v>14007</v>
      </c>
      <c r="D70" s="353" t="s">
        <v>1508</v>
      </c>
      <c r="E70" s="125">
        <v>270</v>
      </c>
      <c r="F70" s="357">
        <v>170</v>
      </c>
      <c r="G70" s="357">
        <v>440</v>
      </c>
      <c r="H70" s="357">
        <v>0</v>
      </c>
      <c r="I70" s="113">
        <v>0</v>
      </c>
      <c r="K70" s="114">
        <f>IFERROR(VLOOKUP($C70,#REF!,3,FALSE),0)</f>
        <v>0</v>
      </c>
      <c r="L70" s="90">
        <f>IFERROR(VLOOKUP(C70,'[1]התכנסות לתקציב'!$B:$G,6,FALSE),0)</f>
        <v>270</v>
      </c>
      <c r="M70" s="113">
        <f t="shared" si="0"/>
        <v>270</v>
      </c>
      <c r="N70" s="90"/>
    </row>
    <row r="71" spans="1:14" s="230" customFormat="1" ht="14.4" thickBot="1" x14ac:dyDescent="0.3">
      <c r="A71" s="494"/>
      <c r="B71" s="452" t="s">
        <v>1509</v>
      </c>
      <c r="C71" s="447"/>
      <c r="D71" s="448"/>
      <c r="E71" s="505">
        <v>2131.7750000000001</v>
      </c>
      <c r="F71" s="484">
        <v>1015</v>
      </c>
      <c r="G71" s="484">
        <v>3146.7750000000001</v>
      </c>
      <c r="H71" s="484">
        <v>-64</v>
      </c>
      <c r="I71" s="503">
        <v>711</v>
      </c>
      <c r="K71" s="491">
        <f>SUM(K69:K70)</f>
        <v>0</v>
      </c>
      <c r="L71" s="492">
        <f t="shared" ref="L71:M71" si="19">SUM(L69:L70)</f>
        <v>800</v>
      </c>
      <c r="M71" s="493">
        <f t="shared" si="19"/>
        <v>800</v>
      </c>
      <c r="N71" s="488"/>
    </row>
    <row r="72" spans="1:14" s="230" customFormat="1" ht="14.4" thickBot="1" x14ac:dyDescent="0.3">
      <c r="A72" s="435" t="s">
        <v>163</v>
      </c>
      <c r="B72" s="436"/>
      <c r="C72" s="436"/>
      <c r="D72" s="454"/>
      <c r="E72" s="455">
        <v>26252.102999999996</v>
      </c>
      <c r="F72" s="456">
        <v>21192</v>
      </c>
      <c r="G72" s="456">
        <v>47444.102999999996</v>
      </c>
      <c r="H72" s="456">
        <v>-14161</v>
      </c>
      <c r="I72" s="457">
        <v>6321</v>
      </c>
      <c r="K72" s="497">
        <f>SUM(K60,K64,K66,K68,K71)</f>
        <v>0</v>
      </c>
      <c r="L72" s="498">
        <f t="shared" ref="L72:M72" si="20">SUM(L60,L64,L66,L68,L71)</f>
        <v>9940</v>
      </c>
      <c r="M72" s="498">
        <f t="shared" si="20"/>
        <v>9940</v>
      </c>
      <c r="N72" s="488"/>
    </row>
    <row r="73" spans="1:14" ht="14.4" thickBot="1" x14ac:dyDescent="0.3">
      <c r="A73" s="142" t="s">
        <v>92</v>
      </c>
      <c r="B73" s="142" t="s">
        <v>1433</v>
      </c>
      <c r="C73" s="417">
        <v>56034</v>
      </c>
      <c r="D73" s="353" t="s">
        <v>1510</v>
      </c>
      <c r="E73" s="125">
        <v>35470.570000000007</v>
      </c>
      <c r="F73" s="357">
        <v>3455.1509999999998</v>
      </c>
      <c r="G73" s="357">
        <v>38925.721000000005</v>
      </c>
      <c r="H73" s="357">
        <v>0</v>
      </c>
      <c r="I73" s="113">
        <v>3455.1509999999998</v>
      </c>
      <c r="K73" s="114">
        <f>IFERROR(VLOOKUP($C73,#REF!,3,FALSE),0)</f>
        <v>0</v>
      </c>
      <c r="L73" s="90">
        <f>IFERROR(VLOOKUP(C73,'[1]התכנסות לתקציב'!$B:$G,6,FALSE),0)</f>
        <v>15000</v>
      </c>
      <c r="M73" s="113">
        <f t="shared" ref="M73:M78" si="21">K73+L73</f>
        <v>15000</v>
      </c>
      <c r="N73" s="90"/>
    </row>
    <row r="74" spans="1:14" ht="14.4" thickBot="1" x14ac:dyDescent="0.3">
      <c r="A74" s="109"/>
      <c r="B74" s="109"/>
      <c r="C74" s="418">
        <v>56035</v>
      </c>
      <c r="D74" s="353" t="s">
        <v>1511</v>
      </c>
      <c r="E74" s="125">
        <v>53141.053</v>
      </c>
      <c r="F74" s="357">
        <v>14000</v>
      </c>
      <c r="G74" s="357">
        <v>67141.053</v>
      </c>
      <c r="H74" s="357">
        <v>-3500</v>
      </c>
      <c r="I74" s="113">
        <v>10500</v>
      </c>
      <c r="K74" s="114">
        <f>IFERROR(VLOOKUP($C74,#REF!,3,FALSE),0)</f>
        <v>0</v>
      </c>
      <c r="L74" s="90">
        <f>IFERROR(VLOOKUP(C74,'[1]התכנסות לתקציב'!$B:$G,6,FALSE),0)</f>
        <v>18830</v>
      </c>
      <c r="M74" s="113">
        <f t="shared" si="21"/>
        <v>18830</v>
      </c>
      <c r="N74" s="90"/>
    </row>
    <row r="75" spans="1:14" ht="14.4" thickBot="1" x14ac:dyDescent="0.3">
      <c r="A75" s="109"/>
      <c r="B75" s="109"/>
      <c r="C75" s="418">
        <v>56037</v>
      </c>
      <c r="D75" s="353" t="s">
        <v>1512</v>
      </c>
      <c r="E75" s="125">
        <v>3050</v>
      </c>
      <c r="F75" s="357">
        <v>3300</v>
      </c>
      <c r="G75" s="357">
        <v>6350</v>
      </c>
      <c r="H75" s="357">
        <v>-1102</v>
      </c>
      <c r="I75" s="113">
        <v>2198</v>
      </c>
      <c r="K75" s="114">
        <f>IFERROR(VLOOKUP($C75,#REF!,3,FALSE),0)</f>
        <v>0</v>
      </c>
      <c r="L75" s="90">
        <f>IFERROR(VLOOKUP(C75,'[1]התכנסות לתקציב'!$B:$G,6,FALSE),0)</f>
        <v>3000</v>
      </c>
      <c r="M75" s="113">
        <f t="shared" si="21"/>
        <v>3000</v>
      </c>
      <c r="N75" s="90"/>
    </row>
    <row r="76" spans="1:14" ht="14.4" thickBot="1" x14ac:dyDescent="0.3">
      <c r="A76" s="109"/>
      <c r="B76" s="109"/>
      <c r="C76" s="418">
        <v>56038</v>
      </c>
      <c r="D76" s="353" t="s">
        <v>1513</v>
      </c>
      <c r="E76" s="125">
        <v>0</v>
      </c>
      <c r="F76" s="357">
        <v>300</v>
      </c>
      <c r="G76" s="357">
        <v>300</v>
      </c>
      <c r="H76" s="357">
        <v>0</v>
      </c>
      <c r="I76" s="113">
        <v>300</v>
      </c>
      <c r="K76" s="114">
        <f>IFERROR(VLOOKUP($C76,#REF!,3,FALSE),0)</f>
        <v>0</v>
      </c>
      <c r="L76" s="90">
        <f>IFERROR(VLOOKUP(C76,'[1]התכנסות לתקציב'!$B:$G,6,FALSE),0)</f>
        <v>0</v>
      </c>
      <c r="M76" s="113">
        <f t="shared" si="21"/>
        <v>0</v>
      </c>
      <c r="N76" s="90"/>
    </row>
    <row r="77" spans="1:14" ht="14.4" thickBot="1" x14ac:dyDescent="0.3">
      <c r="A77" s="109"/>
      <c r="B77" s="117"/>
      <c r="C77" s="422">
        <v>56039</v>
      </c>
      <c r="D77" s="117" t="s">
        <v>1514</v>
      </c>
      <c r="E77" s="125">
        <v>9529.4</v>
      </c>
      <c r="F77" s="357">
        <v>20070.599999999999</v>
      </c>
      <c r="G77" s="357">
        <v>29600</v>
      </c>
      <c r="H77" s="357">
        <v>-2000</v>
      </c>
      <c r="I77" s="113">
        <v>18070.599999999999</v>
      </c>
      <c r="K77" s="114">
        <f>IFERROR(VLOOKUP($C77,#REF!,3,FALSE),0)</f>
        <v>0</v>
      </c>
      <c r="L77" s="90">
        <f>IFERROR(VLOOKUP(C77,'[1]התכנסות לתקציב'!$B:$G,6,FALSE),0)</f>
        <v>9529</v>
      </c>
      <c r="M77" s="113">
        <f t="shared" si="21"/>
        <v>9529</v>
      </c>
      <c r="N77" s="90"/>
    </row>
    <row r="78" spans="1:14" s="230" customFormat="1" ht="14.4" thickBot="1" x14ac:dyDescent="0.3">
      <c r="A78" s="482"/>
      <c r="B78" s="452" t="s">
        <v>1515</v>
      </c>
      <c r="C78" s="447"/>
      <c r="D78" s="448"/>
      <c r="E78" s="505">
        <v>101191.023</v>
      </c>
      <c r="F78" s="484">
        <v>41125.750999999997</v>
      </c>
      <c r="G78" s="484">
        <v>142316.774</v>
      </c>
      <c r="H78" s="484">
        <v>-6602</v>
      </c>
      <c r="I78" s="503">
        <v>34523.750999999997</v>
      </c>
      <c r="K78" s="489">
        <f>IFERROR(VLOOKUP($C78,#REF!,3,FALSE),0)</f>
        <v>0</v>
      </c>
      <c r="L78" s="488">
        <f>IFERROR(VLOOKUP(C78,'[1]התכנסות לתקציב'!$B:$G,6,FALSE),0)</f>
        <v>0</v>
      </c>
      <c r="M78" s="490">
        <f t="shared" si="21"/>
        <v>0</v>
      </c>
      <c r="N78" s="488"/>
    </row>
    <row r="79" spans="1:14" ht="14.4" thickBot="1" x14ac:dyDescent="0.3">
      <c r="A79" s="109"/>
      <c r="B79" s="353" t="s">
        <v>1434</v>
      </c>
      <c r="C79" s="423">
        <v>53025</v>
      </c>
      <c r="D79" s="353" t="s">
        <v>1516</v>
      </c>
      <c r="E79" s="125">
        <v>6299.6540000000005</v>
      </c>
      <c r="F79" s="357">
        <v>2000</v>
      </c>
      <c r="G79" s="357">
        <v>8299.6540000000005</v>
      </c>
      <c r="H79" s="357">
        <v>-1600</v>
      </c>
      <c r="I79" s="113">
        <v>400</v>
      </c>
      <c r="K79" s="419">
        <f t="shared" ref="K79:L79" si="22">SUM(K73:K78)</f>
        <v>0</v>
      </c>
      <c r="L79" s="420">
        <f t="shared" si="22"/>
        <v>46359</v>
      </c>
      <c r="M79" s="421">
        <f>SUM(M73:M78)</f>
        <v>46359</v>
      </c>
      <c r="N79" s="90"/>
    </row>
    <row r="80" spans="1:14" s="230" customFormat="1" ht="14.4" thickBot="1" x14ac:dyDescent="0.3">
      <c r="A80" s="482"/>
      <c r="B80" s="452" t="s">
        <v>1517</v>
      </c>
      <c r="C80" s="447"/>
      <c r="D80" s="448"/>
      <c r="E80" s="505">
        <v>6299.6540000000005</v>
      </c>
      <c r="F80" s="484">
        <v>2000</v>
      </c>
      <c r="G80" s="484">
        <v>8299.6540000000005</v>
      </c>
      <c r="H80" s="484">
        <v>-1600</v>
      </c>
      <c r="I80" s="503">
        <v>400</v>
      </c>
      <c r="K80" s="489">
        <f>IFERROR(VLOOKUP($C80,#REF!,3,FALSE),0)</f>
        <v>0</v>
      </c>
      <c r="L80" s="488">
        <f>IFERROR(VLOOKUP(C80,'[1]התכנסות לתקציב'!$B:$G,6,FALSE),0)</f>
        <v>0</v>
      </c>
      <c r="M80" s="490">
        <f t="shared" ref="M80" si="23">K80+L80</f>
        <v>0</v>
      </c>
      <c r="N80" s="488"/>
    </row>
    <row r="81" spans="1:14" ht="14.4" thickBot="1" x14ac:dyDescent="0.3">
      <c r="A81" s="109"/>
      <c r="B81" s="353" t="s">
        <v>330</v>
      </c>
      <c r="C81" s="423">
        <v>52006</v>
      </c>
      <c r="D81" s="353" t="s">
        <v>1518</v>
      </c>
      <c r="E81" s="125">
        <v>6044.9540000000006</v>
      </c>
      <c r="F81" s="357">
        <v>1400</v>
      </c>
      <c r="G81" s="357">
        <v>7444.9540000000006</v>
      </c>
      <c r="H81" s="357">
        <v>-400</v>
      </c>
      <c r="I81" s="113">
        <v>1000</v>
      </c>
      <c r="K81" s="419">
        <f>SUM(K80)</f>
        <v>0</v>
      </c>
      <c r="L81" s="420">
        <f t="shared" ref="L81:M81" si="24">SUM(L80)</f>
        <v>0</v>
      </c>
      <c r="M81" s="421">
        <f t="shared" si="24"/>
        <v>0</v>
      </c>
      <c r="N81" s="90"/>
    </row>
    <row r="82" spans="1:14" s="230" customFormat="1" ht="14.4" thickBot="1" x14ac:dyDescent="0.3">
      <c r="A82" s="482"/>
      <c r="B82" s="452" t="s">
        <v>1519</v>
      </c>
      <c r="C82" s="447"/>
      <c r="D82" s="448"/>
      <c r="E82" s="505">
        <v>6044.9540000000006</v>
      </c>
      <c r="F82" s="484">
        <v>1400</v>
      </c>
      <c r="G82" s="484">
        <v>7444.9540000000006</v>
      </c>
      <c r="H82" s="484">
        <v>-400</v>
      </c>
      <c r="I82" s="503">
        <v>1000</v>
      </c>
      <c r="K82" s="489">
        <f>IFERROR(VLOOKUP($C82,#REF!,3,FALSE),0)</f>
        <v>0</v>
      </c>
      <c r="L82" s="488">
        <f>IFERROR(VLOOKUP(C82,'[1]התכנסות לתקציב'!$B:$G,6,FALSE),0)</f>
        <v>0</v>
      </c>
      <c r="M82" s="490">
        <f t="shared" ref="M82" si="25">K82+L82</f>
        <v>0</v>
      </c>
      <c r="N82" s="488"/>
    </row>
    <row r="83" spans="1:14" ht="14.4" thickBot="1" x14ac:dyDescent="0.3">
      <c r="A83" s="109"/>
      <c r="B83" s="353" t="s">
        <v>1435</v>
      </c>
      <c r="C83" s="423">
        <v>55003</v>
      </c>
      <c r="D83" s="353" t="s">
        <v>1435</v>
      </c>
      <c r="E83" s="125">
        <v>482.13200000000001</v>
      </c>
      <c r="F83" s="357">
        <v>100</v>
      </c>
      <c r="G83" s="357">
        <v>582.13200000000006</v>
      </c>
      <c r="H83" s="357">
        <v>0</v>
      </c>
      <c r="I83" s="113">
        <v>100</v>
      </c>
      <c r="K83" s="419">
        <f>SUM(K82)</f>
        <v>0</v>
      </c>
      <c r="L83" s="420">
        <f t="shared" ref="L83:M83" si="26">SUM(L82)</f>
        <v>0</v>
      </c>
      <c r="M83" s="421">
        <f t="shared" si="26"/>
        <v>0</v>
      </c>
      <c r="N83" s="90"/>
    </row>
    <row r="84" spans="1:14" s="230" customFormat="1" ht="14.4" thickBot="1" x14ac:dyDescent="0.3">
      <c r="A84" s="482"/>
      <c r="B84" s="452" t="s">
        <v>1520</v>
      </c>
      <c r="C84" s="447"/>
      <c r="D84" s="448"/>
      <c r="E84" s="505">
        <v>482.13200000000001</v>
      </c>
      <c r="F84" s="484">
        <v>100</v>
      </c>
      <c r="G84" s="484">
        <v>582.13200000000006</v>
      </c>
      <c r="H84" s="484">
        <v>0</v>
      </c>
      <c r="I84" s="503">
        <v>100</v>
      </c>
      <c r="K84" s="489">
        <f>IFERROR(VLOOKUP($C84,#REF!,3,FALSE),0)</f>
        <v>0</v>
      </c>
      <c r="L84" s="488">
        <f>IFERROR(VLOOKUP(C84,'[1]התכנסות לתקציב'!$B:$G,6,FALSE),0)</f>
        <v>0</v>
      </c>
      <c r="M84" s="490">
        <f t="shared" ref="M84" si="27">K84+L84</f>
        <v>0</v>
      </c>
      <c r="N84" s="488"/>
    </row>
    <row r="85" spans="1:14" ht="14.4" thickBot="1" x14ac:dyDescent="0.3">
      <c r="A85" s="109"/>
      <c r="B85" s="353" t="s">
        <v>1436</v>
      </c>
      <c r="C85" s="423">
        <v>54004</v>
      </c>
      <c r="D85" s="353" t="s">
        <v>1436</v>
      </c>
      <c r="E85" s="125">
        <v>0</v>
      </c>
      <c r="F85" s="357">
        <v>100</v>
      </c>
      <c r="G85" s="357">
        <v>100</v>
      </c>
      <c r="H85" s="357">
        <v>0</v>
      </c>
      <c r="I85" s="113">
        <v>100</v>
      </c>
      <c r="K85" s="419">
        <f>SUM(K84)</f>
        <v>0</v>
      </c>
      <c r="L85" s="420">
        <f t="shared" ref="L85:M85" si="28">SUM(L84)</f>
        <v>0</v>
      </c>
      <c r="M85" s="421">
        <f t="shared" si="28"/>
        <v>0</v>
      </c>
      <c r="N85" s="90"/>
    </row>
    <row r="86" spans="1:14" s="230" customFormat="1" ht="14.4" thickBot="1" x14ac:dyDescent="0.3">
      <c r="A86" s="482"/>
      <c r="B86" s="452" t="s">
        <v>1521</v>
      </c>
      <c r="C86" s="447"/>
      <c r="D86" s="448"/>
      <c r="E86" s="505">
        <v>0</v>
      </c>
      <c r="F86" s="484">
        <v>100</v>
      </c>
      <c r="G86" s="484">
        <v>100</v>
      </c>
      <c r="H86" s="484">
        <v>0</v>
      </c>
      <c r="I86" s="503">
        <v>100</v>
      </c>
      <c r="K86" s="489">
        <f>IFERROR(VLOOKUP($C86,#REF!,3,FALSE),0)</f>
        <v>0</v>
      </c>
      <c r="L86" s="488">
        <f>IFERROR(VLOOKUP(C86,'[1]התכנסות לתקציב'!$B:$G,6,FALSE),0)</f>
        <v>0</v>
      </c>
      <c r="M86" s="490">
        <f t="shared" ref="M86" si="29">K86+L86</f>
        <v>0</v>
      </c>
      <c r="N86" s="488"/>
    </row>
    <row r="87" spans="1:14" ht="14.4" thickBot="1" x14ac:dyDescent="0.3">
      <c r="A87" s="109"/>
      <c r="B87" s="142" t="s">
        <v>1437</v>
      </c>
      <c r="C87" s="423">
        <v>53030</v>
      </c>
      <c r="D87" s="142" t="s">
        <v>1522</v>
      </c>
      <c r="E87" s="125">
        <v>0</v>
      </c>
      <c r="F87" s="357">
        <v>17713</v>
      </c>
      <c r="G87" s="357">
        <v>17713</v>
      </c>
      <c r="H87" s="357">
        <v>0</v>
      </c>
      <c r="I87" s="113">
        <v>9400</v>
      </c>
      <c r="K87" s="419">
        <f>SUM(K86)</f>
        <v>0</v>
      </c>
      <c r="L87" s="420">
        <f t="shared" ref="L87:M87" si="30">SUM(L86)</f>
        <v>0</v>
      </c>
      <c r="M87" s="421">
        <f t="shared" si="30"/>
        <v>0</v>
      </c>
      <c r="N87" s="90"/>
    </row>
    <row r="88" spans="1:14" ht="14.4" thickBot="1" x14ac:dyDescent="0.3">
      <c r="A88" s="109"/>
      <c r="B88" s="109"/>
      <c r="C88" s="418">
        <v>53031</v>
      </c>
      <c r="D88" s="353" t="s">
        <v>1523</v>
      </c>
      <c r="E88" s="125">
        <v>0</v>
      </c>
      <c r="F88" s="357">
        <v>6000</v>
      </c>
      <c r="G88" s="357">
        <v>6000</v>
      </c>
      <c r="H88" s="357">
        <v>0</v>
      </c>
      <c r="I88" s="113">
        <v>5000</v>
      </c>
      <c r="K88" s="114">
        <f>IFERROR(VLOOKUP($C88,#REF!,3,FALSE),0)</f>
        <v>0</v>
      </c>
      <c r="L88" s="90">
        <f>IFERROR(VLOOKUP(C88,'[1]התכנסות לתקציב'!$B:$G,6,FALSE),0)</f>
        <v>0</v>
      </c>
      <c r="M88" s="113">
        <f t="shared" ref="M88:M90" si="31">K88+L88</f>
        <v>0</v>
      </c>
      <c r="N88" s="90"/>
    </row>
    <row r="89" spans="1:14" ht="14.4" thickBot="1" x14ac:dyDescent="0.3">
      <c r="A89" s="109"/>
      <c r="B89" s="117"/>
      <c r="C89" s="422">
        <v>53032</v>
      </c>
      <c r="D89" s="117" t="s">
        <v>1524</v>
      </c>
      <c r="E89" s="125">
        <v>0</v>
      </c>
      <c r="F89" s="357">
        <v>900</v>
      </c>
      <c r="G89" s="357">
        <v>900</v>
      </c>
      <c r="H89" s="357">
        <v>0</v>
      </c>
      <c r="I89" s="113">
        <v>0</v>
      </c>
      <c r="K89" s="114">
        <f>IFERROR(VLOOKUP($C89,#REF!,3,FALSE),0)</f>
        <v>0</v>
      </c>
      <c r="L89" s="90">
        <f>IFERROR(VLOOKUP(C89,'[1]התכנסות לתקציב'!$B:$G,6,FALSE),0)</f>
        <v>0</v>
      </c>
      <c r="M89" s="113">
        <f t="shared" si="31"/>
        <v>0</v>
      </c>
      <c r="N89" s="90"/>
    </row>
    <row r="90" spans="1:14" s="230" customFormat="1" ht="14.4" thickBot="1" x14ac:dyDescent="0.3">
      <c r="A90" s="494"/>
      <c r="B90" s="452" t="s">
        <v>1525</v>
      </c>
      <c r="C90" s="447"/>
      <c r="D90" s="448"/>
      <c r="E90" s="505">
        <v>0</v>
      </c>
      <c r="F90" s="484">
        <v>24613</v>
      </c>
      <c r="G90" s="484">
        <v>24613</v>
      </c>
      <c r="H90" s="484">
        <v>0</v>
      </c>
      <c r="I90" s="503">
        <v>14400</v>
      </c>
      <c r="K90" s="489">
        <f>IFERROR(VLOOKUP($C90,#REF!,3,FALSE),0)</f>
        <v>0</v>
      </c>
      <c r="L90" s="488">
        <f>IFERROR(VLOOKUP(C90,'[1]התכנסות לתקציב'!$B:$G,6,FALSE),0)</f>
        <v>0</v>
      </c>
      <c r="M90" s="490">
        <f t="shared" si="31"/>
        <v>0</v>
      </c>
      <c r="N90" s="488"/>
    </row>
    <row r="91" spans="1:14" s="230" customFormat="1" ht="14.4" thickBot="1" x14ac:dyDescent="0.3">
      <c r="A91" s="435" t="s">
        <v>177</v>
      </c>
      <c r="B91" s="436"/>
      <c r="C91" s="436"/>
      <c r="D91" s="454"/>
      <c r="E91" s="455">
        <v>114017.76299999999</v>
      </c>
      <c r="F91" s="456">
        <v>69338.750999999989</v>
      </c>
      <c r="G91" s="456">
        <v>183356.51400000002</v>
      </c>
      <c r="H91" s="456">
        <v>-8602</v>
      </c>
      <c r="I91" s="457">
        <v>50523.750999999997</v>
      </c>
      <c r="K91" s="491">
        <f>SUM(K88:K90)</f>
        <v>0</v>
      </c>
      <c r="L91" s="492">
        <f>SUM(L88:L90)</f>
        <v>0</v>
      </c>
      <c r="M91" s="493">
        <f>SUM(M88:M90)</f>
        <v>0</v>
      </c>
      <c r="N91" s="488"/>
    </row>
    <row r="92" spans="1:14" ht="28.2" thickBot="1" x14ac:dyDescent="0.3">
      <c r="A92" s="388" t="s">
        <v>96</v>
      </c>
      <c r="B92" s="142" t="s">
        <v>96</v>
      </c>
      <c r="C92" s="417">
        <v>73004</v>
      </c>
      <c r="D92" s="353" t="s">
        <v>1526</v>
      </c>
      <c r="E92" s="125">
        <v>14328.522000000001</v>
      </c>
      <c r="F92" s="357">
        <v>5410</v>
      </c>
      <c r="G92" s="357">
        <v>19738.522000000001</v>
      </c>
      <c r="H92" s="357">
        <v>0</v>
      </c>
      <c r="I92" s="113">
        <v>3725</v>
      </c>
      <c r="K92" s="424">
        <f>SUM(K79,K81,K83,K85,K87,K91)</f>
        <v>0</v>
      </c>
      <c r="L92" s="361">
        <f>SUM(L79,L81,L83,L85,L87,L91)</f>
        <v>46359</v>
      </c>
      <c r="M92" s="361">
        <f>SUM(M79,M81,M83,M85,M87,M91)</f>
        <v>46359</v>
      </c>
      <c r="N92" s="90"/>
    </row>
    <row r="93" spans="1:14" ht="14.4" thickBot="1" x14ac:dyDescent="0.3">
      <c r="A93" s="131"/>
      <c r="B93" s="109"/>
      <c r="C93" s="422">
        <v>73999</v>
      </c>
      <c r="D93" s="353" t="s">
        <v>1527</v>
      </c>
      <c r="E93" s="125">
        <v>0</v>
      </c>
      <c r="F93" s="357">
        <v>430</v>
      </c>
      <c r="G93" s="357">
        <v>430</v>
      </c>
      <c r="H93" s="357">
        <v>0</v>
      </c>
      <c r="I93" s="113">
        <v>79</v>
      </c>
      <c r="K93" s="114">
        <f>IFERROR(VLOOKUP($C93,#REF!,3,FALSE),0)</f>
        <v>0</v>
      </c>
      <c r="L93" s="90">
        <f>IFERROR(VLOOKUP(C93,'[1]התכנסות לתקציב'!$B:$G,6,FALSE),0)</f>
        <v>20</v>
      </c>
      <c r="M93" s="113">
        <f t="shared" ref="M93:M94" si="32">K93+L93</f>
        <v>20</v>
      </c>
      <c r="N93" s="90"/>
    </row>
    <row r="94" spans="1:14" ht="14.4" thickBot="1" x14ac:dyDescent="0.3">
      <c r="A94" s="131"/>
      <c r="B94" s="117"/>
      <c r="C94" s="426">
        <v>78002</v>
      </c>
      <c r="D94" s="351" t="s">
        <v>1528</v>
      </c>
      <c r="E94" s="125">
        <v>0</v>
      </c>
      <c r="F94" s="357">
        <v>4520</v>
      </c>
      <c r="G94" s="357">
        <v>4520</v>
      </c>
      <c r="H94" s="357">
        <v>-2000</v>
      </c>
      <c r="I94" s="113">
        <v>0</v>
      </c>
      <c r="K94" s="114">
        <f>IFERROR(VLOOKUP($C94,#REF!,3,FALSE),0)</f>
        <v>0</v>
      </c>
      <c r="L94" s="90">
        <f>IFERROR(VLOOKUP(C94,'[1]התכנסות לתקציב'!$B:$G,6,FALSE),0)</f>
        <v>0</v>
      </c>
      <c r="M94" s="113">
        <f t="shared" si="32"/>
        <v>0</v>
      </c>
      <c r="N94" s="90"/>
    </row>
    <row r="95" spans="1:14" s="230" customFormat="1" ht="14.4" thickBot="1" x14ac:dyDescent="0.3">
      <c r="A95" s="496"/>
      <c r="B95" s="452" t="s">
        <v>180</v>
      </c>
      <c r="C95" s="447"/>
      <c r="D95" s="448"/>
      <c r="E95" s="505">
        <v>14328.522000000001</v>
      </c>
      <c r="F95" s="484">
        <v>10360</v>
      </c>
      <c r="G95" s="484">
        <v>24688.522000000001</v>
      </c>
      <c r="H95" s="484">
        <v>-2000</v>
      </c>
      <c r="I95" s="503">
        <v>3804</v>
      </c>
      <c r="K95" s="491">
        <f>SUM(K93:K94)</f>
        <v>0</v>
      </c>
      <c r="L95" s="492">
        <f t="shared" ref="L95:M95" si="33">SUM(L93:L94)</f>
        <v>20</v>
      </c>
      <c r="M95" s="493">
        <f t="shared" si="33"/>
        <v>20</v>
      </c>
      <c r="N95" s="488"/>
    </row>
    <row r="96" spans="1:14" s="230" customFormat="1" ht="14.4" thickBot="1" x14ac:dyDescent="0.3">
      <c r="A96" s="435" t="s">
        <v>180</v>
      </c>
      <c r="B96" s="436"/>
      <c r="C96" s="436"/>
      <c r="D96" s="454"/>
      <c r="E96" s="455">
        <v>14328.522000000001</v>
      </c>
      <c r="F96" s="456">
        <v>10360</v>
      </c>
      <c r="G96" s="456">
        <v>24688.522000000001</v>
      </c>
      <c r="H96" s="456">
        <v>-2000</v>
      </c>
      <c r="I96" s="457">
        <v>3804</v>
      </c>
      <c r="K96" s="489">
        <f>IFERROR(VLOOKUP($C96,#REF!,3,FALSE),0)</f>
        <v>0</v>
      </c>
      <c r="L96" s="488">
        <f>IFERROR(VLOOKUP(C96,'[1]התכנסות לתקציב'!$B:$G,6,FALSE),0)</f>
        <v>0</v>
      </c>
      <c r="M96" s="490">
        <f t="shared" ref="M96" si="34">K96+L96</f>
        <v>0</v>
      </c>
      <c r="N96" s="488"/>
    </row>
    <row r="97" spans="1:14" ht="14.4" thickBot="1" x14ac:dyDescent="0.3">
      <c r="A97" s="142" t="s">
        <v>98</v>
      </c>
      <c r="B97" s="353" t="s">
        <v>1438</v>
      </c>
      <c r="C97" s="423">
        <v>78001</v>
      </c>
      <c r="D97" s="353" t="s">
        <v>1529</v>
      </c>
      <c r="E97" s="125">
        <v>1625.701</v>
      </c>
      <c r="F97" s="357">
        <v>520</v>
      </c>
      <c r="G97" s="357">
        <v>2145.701</v>
      </c>
      <c r="H97" s="357">
        <v>0</v>
      </c>
      <c r="I97" s="113">
        <v>100</v>
      </c>
      <c r="K97" s="419">
        <f>SUM(K96)</f>
        <v>0</v>
      </c>
      <c r="L97" s="420">
        <f t="shared" ref="L97:M97" si="35">SUM(L96)</f>
        <v>0</v>
      </c>
      <c r="M97" s="421">
        <f t="shared" si="35"/>
        <v>0</v>
      </c>
      <c r="N97" s="90"/>
    </row>
    <row r="98" spans="1:14" s="230" customFormat="1" ht="14.4" thickBot="1" x14ac:dyDescent="0.3">
      <c r="A98" s="482"/>
      <c r="B98" s="452" t="s">
        <v>1530</v>
      </c>
      <c r="C98" s="447"/>
      <c r="D98" s="448"/>
      <c r="E98" s="505">
        <v>1625.701</v>
      </c>
      <c r="F98" s="484">
        <v>520</v>
      </c>
      <c r="G98" s="484">
        <v>2145.701</v>
      </c>
      <c r="H98" s="484">
        <v>0</v>
      </c>
      <c r="I98" s="503">
        <v>100</v>
      </c>
      <c r="K98" s="497">
        <f>SUM(K95,K97)</f>
        <v>0</v>
      </c>
      <c r="L98" s="498">
        <f t="shared" ref="L98:M98" si="36">SUM(L95,L97)</f>
        <v>20</v>
      </c>
      <c r="M98" s="498">
        <f t="shared" si="36"/>
        <v>20</v>
      </c>
      <c r="N98" s="488"/>
    </row>
    <row r="99" spans="1:14" ht="14.4" thickBot="1" x14ac:dyDescent="0.3">
      <c r="A99" s="109"/>
      <c r="B99" s="353" t="s">
        <v>1439</v>
      </c>
      <c r="C99" s="423">
        <v>78302</v>
      </c>
      <c r="D99" s="353" t="s">
        <v>1531</v>
      </c>
      <c r="E99" s="125">
        <v>6970.9410000000007</v>
      </c>
      <c r="F99" s="357">
        <v>6000</v>
      </c>
      <c r="G99" s="357">
        <v>12970.941000000001</v>
      </c>
      <c r="H99" s="357">
        <v>0</v>
      </c>
      <c r="I99" s="113">
        <v>6000</v>
      </c>
      <c r="K99" s="114">
        <f>IFERROR(VLOOKUP($C99,#REF!,3,FALSE),0)</f>
        <v>0</v>
      </c>
      <c r="L99" s="90">
        <f>IFERROR(VLOOKUP(C99,'[1]התכנסות לתקציב'!$B:$G,6,FALSE),0)</f>
        <v>6000</v>
      </c>
      <c r="M99" s="113">
        <f t="shared" ref="M99" si="37">K99+L99</f>
        <v>6000</v>
      </c>
      <c r="N99" s="90"/>
    </row>
    <row r="100" spans="1:14" s="230" customFormat="1" ht="14.4" thickBot="1" x14ac:dyDescent="0.3">
      <c r="A100" s="494"/>
      <c r="B100" s="452" t="s">
        <v>1532</v>
      </c>
      <c r="C100" s="447"/>
      <c r="D100" s="448"/>
      <c r="E100" s="505">
        <v>6970.9410000000007</v>
      </c>
      <c r="F100" s="484">
        <v>6000</v>
      </c>
      <c r="G100" s="484">
        <v>12970.941000000001</v>
      </c>
      <c r="H100" s="484">
        <v>0</v>
      </c>
      <c r="I100" s="503">
        <v>6000</v>
      </c>
      <c r="K100" s="491">
        <f>SUM(K99)</f>
        <v>0</v>
      </c>
      <c r="L100" s="492">
        <f t="shared" ref="L100:M100" si="38">SUM(L99)</f>
        <v>6000</v>
      </c>
      <c r="M100" s="493">
        <f t="shared" si="38"/>
        <v>6000</v>
      </c>
      <c r="N100" s="488"/>
    </row>
    <row r="101" spans="1:14" s="230" customFormat="1" ht="14.4" thickBot="1" x14ac:dyDescent="0.3">
      <c r="A101" s="435" t="s">
        <v>235</v>
      </c>
      <c r="B101" s="436"/>
      <c r="C101" s="436"/>
      <c r="D101" s="454"/>
      <c r="E101" s="455">
        <v>8596.6419999999998</v>
      </c>
      <c r="F101" s="456">
        <v>6520</v>
      </c>
      <c r="G101" s="456">
        <v>15116.642</v>
      </c>
      <c r="H101" s="456">
        <v>0</v>
      </c>
      <c r="I101" s="457">
        <v>6100</v>
      </c>
      <c r="K101" s="489">
        <f>IFERROR(VLOOKUP($C101,#REF!,3,FALSE),0)</f>
        <v>0</v>
      </c>
      <c r="L101" s="488">
        <f>IFERROR(VLOOKUP(C101,'[1]התכנסות לתקציב'!$B:$G,6,FALSE),0)</f>
        <v>0</v>
      </c>
      <c r="M101" s="490">
        <f t="shared" ref="M101:M102" si="39">K101+L101</f>
        <v>0</v>
      </c>
      <c r="N101" s="488"/>
    </row>
    <row r="102" spans="1:14" ht="14.4" thickBot="1" x14ac:dyDescent="0.3">
      <c r="A102" s="142" t="s">
        <v>1415</v>
      </c>
      <c r="B102" s="353" t="s">
        <v>330</v>
      </c>
      <c r="C102" s="423">
        <v>75003</v>
      </c>
      <c r="D102" s="353" t="s">
        <v>1533</v>
      </c>
      <c r="E102" s="125">
        <v>232.29</v>
      </c>
      <c r="F102" s="357">
        <v>120</v>
      </c>
      <c r="G102" s="357">
        <v>352.28999999999996</v>
      </c>
      <c r="H102" s="357">
        <v>0</v>
      </c>
      <c r="I102" s="113">
        <v>120</v>
      </c>
      <c r="K102" s="114">
        <f>IFERROR(VLOOKUP($C102,#REF!,3,FALSE),0)</f>
        <v>0</v>
      </c>
      <c r="L102" s="90">
        <f>IFERROR(VLOOKUP(C102,'[1]התכנסות לתקציב'!$B:$G,6,FALSE),0)</f>
        <v>120</v>
      </c>
      <c r="M102" s="113">
        <f t="shared" si="39"/>
        <v>120</v>
      </c>
      <c r="N102" s="90"/>
    </row>
    <row r="103" spans="1:14" s="230" customFormat="1" ht="14.4" thickBot="1" x14ac:dyDescent="0.3">
      <c r="A103" s="482"/>
      <c r="B103" s="452" t="s">
        <v>1519</v>
      </c>
      <c r="C103" s="447"/>
      <c r="D103" s="448"/>
      <c r="E103" s="505">
        <v>232.29</v>
      </c>
      <c r="F103" s="484">
        <v>120</v>
      </c>
      <c r="G103" s="484">
        <v>352.28999999999996</v>
      </c>
      <c r="H103" s="484">
        <v>0</v>
      </c>
      <c r="I103" s="503">
        <v>120</v>
      </c>
      <c r="K103" s="491">
        <f>SUM(K101:K102)</f>
        <v>0</v>
      </c>
      <c r="L103" s="492">
        <f t="shared" ref="L103:M103" si="40">SUM(L101:L102)</f>
        <v>120</v>
      </c>
      <c r="M103" s="493">
        <f t="shared" si="40"/>
        <v>120</v>
      </c>
      <c r="N103" s="488"/>
    </row>
    <row r="104" spans="1:14" ht="14.4" thickBot="1" x14ac:dyDescent="0.3">
      <c r="A104" s="109"/>
      <c r="B104" s="353" t="s">
        <v>1440</v>
      </c>
      <c r="C104" s="423">
        <v>78600</v>
      </c>
      <c r="D104" s="353" t="s">
        <v>1440</v>
      </c>
      <c r="E104" s="125">
        <v>12362</v>
      </c>
      <c r="F104" s="357">
        <v>11500</v>
      </c>
      <c r="G104" s="357">
        <v>23862</v>
      </c>
      <c r="H104" s="357">
        <v>0</v>
      </c>
      <c r="I104" s="113">
        <v>11500</v>
      </c>
      <c r="K104" s="424">
        <f>SUM(K100,K103)</f>
        <v>0</v>
      </c>
      <c r="L104" s="361">
        <f t="shared" ref="L104:M104" si="41">SUM(L100,L103)</f>
        <v>6120</v>
      </c>
      <c r="M104" s="361">
        <f t="shared" si="41"/>
        <v>6120</v>
      </c>
      <c r="N104" s="90"/>
    </row>
    <row r="105" spans="1:14" s="230" customFormat="1" ht="14.4" thickBot="1" x14ac:dyDescent="0.3">
      <c r="A105" s="494"/>
      <c r="B105" s="452" t="s">
        <v>1534</v>
      </c>
      <c r="C105" s="447"/>
      <c r="D105" s="448"/>
      <c r="E105" s="505">
        <v>12362</v>
      </c>
      <c r="F105" s="484">
        <v>11500</v>
      </c>
      <c r="G105" s="484">
        <v>23862</v>
      </c>
      <c r="H105" s="484">
        <v>0</v>
      </c>
      <c r="I105" s="503">
        <v>11500</v>
      </c>
      <c r="K105" s="489">
        <f>IFERROR(VLOOKUP($C105,#REF!,3,FALSE),0)</f>
        <v>0</v>
      </c>
      <c r="L105" s="488">
        <f>IFERROR(VLOOKUP(C105,'[1]התכנסות לתקציב'!$B:$G,6,FALSE),0)</f>
        <v>0</v>
      </c>
      <c r="M105" s="490">
        <f t="shared" ref="M105" si="42">K105+L105</f>
        <v>0</v>
      </c>
      <c r="N105" s="488"/>
    </row>
    <row r="106" spans="1:14" s="230" customFormat="1" ht="14.4" thickBot="1" x14ac:dyDescent="0.3">
      <c r="A106" s="435" t="s">
        <v>1441</v>
      </c>
      <c r="B106" s="436"/>
      <c r="C106" s="436"/>
      <c r="D106" s="454"/>
      <c r="E106" s="455">
        <v>12594.29</v>
      </c>
      <c r="F106" s="456">
        <v>11620</v>
      </c>
      <c r="G106" s="456">
        <v>24214.29</v>
      </c>
      <c r="H106" s="456">
        <v>0</v>
      </c>
      <c r="I106" s="457">
        <v>11620</v>
      </c>
      <c r="K106" s="491">
        <f>SUM(K105)</f>
        <v>0</v>
      </c>
      <c r="L106" s="492">
        <f t="shared" ref="L106:M106" si="43">SUM(L105)</f>
        <v>0</v>
      </c>
      <c r="M106" s="493">
        <f t="shared" si="43"/>
        <v>0</v>
      </c>
      <c r="N106" s="488"/>
    </row>
    <row r="107" spans="1:14" ht="14.4" thickBot="1" x14ac:dyDescent="0.3">
      <c r="A107" s="142" t="s">
        <v>1416</v>
      </c>
      <c r="B107" s="142" t="s">
        <v>1442</v>
      </c>
      <c r="C107" s="417">
        <v>95002</v>
      </c>
      <c r="D107" s="353" t="s">
        <v>1535</v>
      </c>
      <c r="E107" s="125">
        <v>413.416</v>
      </c>
      <c r="F107" s="357">
        <v>5500</v>
      </c>
      <c r="G107" s="357">
        <v>5913.4160000000002</v>
      </c>
      <c r="H107" s="357">
        <v>0</v>
      </c>
      <c r="I107" s="113">
        <v>5500</v>
      </c>
      <c r="K107" s="114">
        <f>IFERROR(VLOOKUP($C107,#REF!,3,FALSE),0)</f>
        <v>0</v>
      </c>
      <c r="L107" s="90">
        <f>IFERROR(VLOOKUP(C107,'[1]התכנסות לתקציב'!$B:$G,6,FALSE),0)</f>
        <v>2500</v>
      </c>
      <c r="M107" s="113">
        <f t="shared" ref="M107" si="44">K107+L107</f>
        <v>2500</v>
      </c>
      <c r="N107" s="90"/>
    </row>
    <row r="108" spans="1:14" ht="14.4" thickBot="1" x14ac:dyDescent="0.3">
      <c r="A108" s="109"/>
      <c r="B108" s="109"/>
      <c r="C108" s="418">
        <v>95003</v>
      </c>
      <c r="D108" s="351" t="s">
        <v>1536</v>
      </c>
      <c r="E108" s="125">
        <v>5895.2</v>
      </c>
      <c r="F108" s="357">
        <v>1000</v>
      </c>
      <c r="G108" s="357">
        <v>6895.2</v>
      </c>
      <c r="H108" s="357">
        <v>0</v>
      </c>
      <c r="I108" s="113">
        <v>1000</v>
      </c>
      <c r="K108" s="419">
        <f>SUM(K107)</f>
        <v>0</v>
      </c>
      <c r="L108" s="420">
        <f t="shared" ref="L108:M108" si="45">SUM(L107)</f>
        <v>2500</v>
      </c>
      <c r="M108" s="421">
        <f t="shared" si="45"/>
        <v>2500</v>
      </c>
      <c r="N108" s="90"/>
    </row>
    <row r="109" spans="1:14" ht="14.4" thickBot="1" x14ac:dyDescent="0.3">
      <c r="A109" s="109"/>
      <c r="B109" s="109"/>
      <c r="C109" s="418">
        <v>95004</v>
      </c>
      <c r="D109" s="353" t="s">
        <v>1537</v>
      </c>
      <c r="E109" s="125">
        <v>2508</v>
      </c>
      <c r="F109" s="357">
        <v>2020</v>
      </c>
      <c r="G109" s="357">
        <v>4528</v>
      </c>
      <c r="H109" s="357">
        <v>0</v>
      </c>
      <c r="I109" s="113">
        <v>1220</v>
      </c>
      <c r="K109" s="424">
        <f>SUM(K106,K108)</f>
        <v>0</v>
      </c>
      <c r="L109" s="361">
        <f t="shared" ref="L109:M109" si="46">SUM(L106,L108)</f>
        <v>2500</v>
      </c>
      <c r="M109" s="361">
        <f t="shared" si="46"/>
        <v>2500</v>
      </c>
      <c r="N109" s="90"/>
    </row>
    <row r="110" spans="1:14" ht="14.4" thickBot="1" x14ac:dyDescent="0.3">
      <c r="A110" s="109"/>
      <c r="B110" s="109"/>
      <c r="C110" s="418">
        <v>95008</v>
      </c>
      <c r="D110" s="353" t="s">
        <v>1538</v>
      </c>
      <c r="E110" s="125">
        <v>0</v>
      </c>
      <c r="F110" s="357">
        <v>800</v>
      </c>
      <c r="G110" s="357">
        <v>800</v>
      </c>
      <c r="H110" s="357">
        <v>0</v>
      </c>
      <c r="I110" s="113">
        <v>800</v>
      </c>
      <c r="K110" s="114">
        <f>IFERROR(VLOOKUP($C110,#REF!,3,FALSE),0)</f>
        <v>0</v>
      </c>
      <c r="L110" s="90">
        <f>IFERROR(VLOOKUP(C110,'[1]התכנסות לתקציב'!$B:$G,6,FALSE),0)</f>
        <v>0</v>
      </c>
      <c r="M110" s="113">
        <f t="shared" ref="M110:M115" si="47">K110+L110</f>
        <v>0</v>
      </c>
      <c r="N110" s="90"/>
    </row>
    <row r="111" spans="1:14" ht="14.4" thickBot="1" x14ac:dyDescent="0.3">
      <c r="A111" s="109"/>
      <c r="B111" s="117"/>
      <c r="C111" s="422">
        <v>95011</v>
      </c>
      <c r="D111" s="353" t="s">
        <v>1539</v>
      </c>
      <c r="E111" s="125">
        <v>1232</v>
      </c>
      <c r="F111" s="357">
        <v>100</v>
      </c>
      <c r="G111" s="357">
        <v>1332</v>
      </c>
      <c r="H111" s="357">
        <v>0</v>
      </c>
      <c r="I111" s="113">
        <v>100</v>
      </c>
      <c r="K111" s="114">
        <f>IFERROR(VLOOKUP($C111,#REF!,3,FALSE),0)</f>
        <v>0</v>
      </c>
      <c r="L111" s="90">
        <f>IFERROR(VLOOKUP(C111,'[1]התכנסות לתקציב'!$B:$G,6,FALSE),0)</f>
        <v>1232</v>
      </c>
      <c r="M111" s="113">
        <f t="shared" si="47"/>
        <v>1232</v>
      </c>
      <c r="N111" s="90"/>
    </row>
    <row r="112" spans="1:14" s="230" customFormat="1" ht="14.4" thickBot="1" x14ac:dyDescent="0.3">
      <c r="A112" s="494"/>
      <c r="B112" s="452" t="s">
        <v>1540</v>
      </c>
      <c r="C112" s="447"/>
      <c r="D112" s="448"/>
      <c r="E112" s="505">
        <v>10048.616</v>
      </c>
      <c r="F112" s="484">
        <v>9420</v>
      </c>
      <c r="G112" s="484">
        <v>19468.616000000002</v>
      </c>
      <c r="H112" s="484">
        <v>0</v>
      </c>
      <c r="I112" s="503">
        <v>8620</v>
      </c>
      <c r="K112" s="489">
        <f>IFERROR(VLOOKUP($C112,#REF!,3,FALSE),0)</f>
        <v>0</v>
      </c>
      <c r="L112" s="488">
        <f>IFERROR(VLOOKUP(C112,'[1]התכנסות לתקציב'!$B:$G,6,FALSE),0)</f>
        <v>0</v>
      </c>
      <c r="M112" s="490">
        <f t="shared" si="47"/>
        <v>0</v>
      </c>
      <c r="N112" s="488"/>
    </row>
    <row r="113" spans="1:14" s="230" customFormat="1" ht="14.4" thickBot="1" x14ac:dyDescent="0.3">
      <c r="A113" s="435" t="s">
        <v>1443</v>
      </c>
      <c r="B113" s="436"/>
      <c r="C113" s="436"/>
      <c r="D113" s="454"/>
      <c r="E113" s="455">
        <v>10048.616</v>
      </c>
      <c r="F113" s="456">
        <v>9420</v>
      </c>
      <c r="G113" s="456">
        <v>19468.616000000002</v>
      </c>
      <c r="H113" s="456">
        <v>0</v>
      </c>
      <c r="I113" s="457">
        <v>8620</v>
      </c>
      <c r="K113" s="489">
        <f>IFERROR(VLOOKUP($C113,#REF!,3,FALSE),0)</f>
        <v>0</v>
      </c>
      <c r="L113" s="488">
        <f>IFERROR(VLOOKUP(C113,'[1]התכנסות לתקציב'!$B:$G,6,FALSE),0)</f>
        <v>0</v>
      </c>
      <c r="M113" s="490">
        <f t="shared" si="47"/>
        <v>0</v>
      </c>
      <c r="N113" s="488"/>
    </row>
    <row r="114" spans="1:14" ht="14.4" thickBot="1" x14ac:dyDescent="0.3">
      <c r="A114" s="142" t="s">
        <v>107</v>
      </c>
      <c r="B114" s="353" t="s">
        <v>1444</v>
      </c>
      <c r="C114" s="423">
        <v>13016</v>
      </c>
      <c r="D114" s="353" t="s">
        <v>1444</v>
      </c>
      <c r="E114" s="125">
        <v>175.5</v>
      </c>
      <c r="F114" s="357">
        <v>50</v>
      </c>
      <c r="G114" s="357">
        <v>225.5</v>
      </c>
      <c r="H114" s="357">
        <v>0</v>
      </c>
      <c r="I114" s="113">
        <v>50</v>
      </c>
      <c r="K114" s="114">
        <f>IFERROR(VLOOKUP($C114,#REF!,3,FALSE),0)</f>
        <v>0</v>
      </c>
      <c r="L114" s="90">
        <f>IFERROR(VLOOKUP(C114,'[1]התכנסות לתקציב'!$B:$G,6,FALSE),0)</f>
        <v>50</v>
      </c>
      <c r="M114" s="113">
        <f t="shared" si="47"/>
        <v>50</v>
      </c>
      <c r="N114" s="90"/>
    </row>
    <row r="115" spans="1:14" s="230" customFormat="1" ht="14.4" thickBot="1" x14ac:dyDescent="0.3">
      <c r="A115" s="482"/>
      <c r="B115" s="452" t="s">
        <v>1541</v>
      </c>
      <c r="C115" s="447"/>
      <c r="D115" s="448"/>
      <c r="E115" s="505">
        <v>175.5</v>
      </c>
      <c r="F115" s="484">
        <v>50</v>
      </c>
      <c r="G115" s="484">
        <v>225.5</v>
      </c>
      <c r="H115" s="484">
        <v>0</v>
      </c>
      <c r="I115" s="503">
        <v>50</v>
      </c>
      <c r="K115" s="489">
        <f>IFERROR(VLOOKUP($C115,#REF!,3,FALSE),0)</f>
        <v>0</v>
      </c>
      <c r="L115" s="488">
        <f>IFERROR(VLOOKUP(C115,'[1]התכנסות לתקציב'!$B:$G,6,FALSE),0)</f>
        <v>0</v>
      </c>
      <c r="M115" s="490">
        <f t="shared" si="47"/>
        <v>0</v>
      </c>
      <c r="N115" s="488"/>
    </row>
    <row r="116" spans="1:14" ht="14.4" thickBot="1" x14ac:dyDescent="0.3">
      <c r="A116" s="109"/>
      <c r="B116" s="142" t="s">
        <v>1445</v>
      </c>
      <c r="C116" s="417">
        <v>11018</v>
      </c>
      <c r="D116" s="353" t="s">
        <v>1542</v>
      </c>
      <c r="E116" s="125">
        <v>1200</v>
      </c>
      <c r="F116" s="357">
        <v>2200</v>
      </c>
      <c r="G116" s="357">
        <v>3400</v>
      </c>
      <c r="H116" s="357">
        <v>-1232.0000000000002</v>
      </c>
      <c r="I116" s="113">
        <v>967.99999999999977</v>
      </c>
      <c r="K116" s="419">
        <f>SUM(K110:K115)</f>
        <v>0</v>
      </c>
      <c r="L116" s="420">
        <f t="shared" ref="L116:M116" si="48">SUM(L110:L115)</f>
        <v>1282</v>
      </c>
      <c r="M116" s="421">
        <f t="shared" si="48"/>
        <v>1282</v>
      </c>
      <c r="N116" s="90"/>
    </row>
    <row r="117" spans="1:14" ht="14.4" thickBot="1" x14ac:dyDescent="0.3">
      <c r="A117" s="109"/>
      <c r="B117" s="109"/>
      <c r="C117" s="418">
        <v>13020</v>
      </c>
      <c r="D117" s="353" t="s">
        <v>1543</v>
      </c>
      <c r="E117" s="125">
        <v>1079.105</v>
      </c>
      <c r="F117" s="357">
        <v>219</v>
      </c>
      <c r="G117" s="357">
        <v>1298.105</v>
      </c>
      <c r="H117" s="357">
        <v>0</v>
      </c>
      <c r="I117" s="113">
        <v>219</v>
      </c>
      <c r="K117" s="424">
        <f>SUM(K116)</f>
        <v>0</v>
      </c>
      <c r="L117" s="361">
        <f t="shared" ref="L117:M117" si="49">SUM(L116)</f>
        <v>1282</v>
      </c>
      <c r="M117" s="361">
        <f t="shared" si="49"/>
        <v>1282</v>
      </c>
      <c r="N117" s="90"/>
    </row>
    <row r="118" spans="1:14" ht="14.4" thickBot="1" x14ac:dyDescent="0.3">
      <c r="A118" s="109"/>
      <c r="B118" s="109"/>
      <c r="C118" s="418">
        <v>13022</v>
      </c>
      <c r="D118" s="351" t="s">
        <v>1544</v>
      </c>
      <c r="E118" s="125">
        <v>0</v>
      </c>
      <c r="F118" s="357">
        <v>2200.62</v>
      </c>
      <c r="G118" s="357">
        <v>2200.62</v>
      </c>
      <c r="H118" s="357">
        <v>-1980.5580000000002</v>
      </c>
      <c r="I118" s="113">
        <v>220.06199999999967</v>
      </c>
      <c r="K118" s="114">
        <f>IFERROR(VLOOKUP($C118,#REF!,3,FALSE),0)</f>
        <v>0</v>
      </c>
      <c r="L118" s="90">
        <f>IFERROR(VLOOKUP(C118,'[1]התכנסות לתקציב'!$B:$G,6,FALSE),0)</f>
        <v>2000</v>
      </c>
      <c r="M118" s="113">
        <f t="shared" ref="M118" si="50">K118+L118</f>
        <v>2000</v>
      </c>
      <c r="N118" s="90"/>
    </row>
    <row r="119" spans="1:14" ht="14.4" thickBot="1" x14ac:dyDescent="0.3">
      <c r="A119" s="109"/>
      <c r="B119" s="109"/>
      <c r="C119" s="422">
        <v>13024</v>
      </c>
      <c r="D119" s="353" t="s">
        <v>1545</v>
      </c>
      <c r="E119" s="125">
        <v>528</v>
      </c>
      <c r="F119" s="357">
        <v>200</v>
      </c>
      <c r="G119" s="357">
        <v>728</v>
      </c>
      <c r="H119" s="357">
        <v>0</v>
      </c>
      <c r="I119" s="113">
        <v>200</v>
      </c>
      <c r="K119" s="419">
        <f>SUM(K118)</f>
        <v>0</v>
      </c>
      <c r="L119" s="420">
        <f t="shared" ref="L119:M119" si="51">SUM(L118)</f>
        <v>2000</v>
      </c>
      <c r="M119" s="421">
        <f t="shared" si="51"/>
        <v>2000</v>
      </c>
      <c r="N119" s="90"/>
    </row>
    <row r="120" spans="1:14" ht="14.4" thickBot="1" x14ac:dyDescent="0.3">
      <c r="A120" s="109"/>
      <c r="B120" s="117"/>
      <c r="C120" s="422">
        <v>13031</v>
      </c>
      <c r="D120" s="109" t="s">
        <v>1546</v>
      </c>
      <c r="E120" s="125">
        <v>0</v>
      </c>
      <c r="F120" s="357">
        <v>1750</v>
      </c>
      <c r="G120" s="357">
        <v>1750</v>
      </c>
      <c r="H120" s="357">
        <v>-1050</v>
      </c>
      <c r="I120" s="113">
        <v>700</v>
      </c>
      <c r="K120" s="114">
        <f>IFERROR(VLOOKUP($C120,#REF!,3,FALSE),0)</f>
        <v>0</v>
      </c>
      <c r="L120" s="90">
        <f>IFERROR(VLOOKUP(C120,'[1]התכנסות לתקציב'!$B:$G,6,FALSE),0)</f>
        <v>0</v>
      </c>
      <c r="M120" s="113">
        <f t="shared" ref="M120:M125" si="52">K120+L120</f>
        <v>0</v>
      </c>
      <c r="N120" s="90"/>
    </row>
    <row r="121" spans="1:14" s="230" customFormat="1" ht="14.4" thickBot="1" x14ac:dyDescent="0.3">
      <c r="A121" s="494"/>
      <c r="B121" s="452" t="s">
        <v>1547</v>
      </c>
      <c r="C121" s="447"/>
      <c r="D121" s="448"/>
      <c r="E121" s="505">
        <v>2807.105</v>
      </c>
      <c r="F121" s="484">
        <v>6569.62</v>
      </c>
      <c r="G121" s="484">
        <v>9376.7249999999985</v>
      </c>
      <c r="H121" s="484">
        <v>-4262.5580000000009</v>
      </c>
      <c r="I121" s="503">
        <v>2307.0619999999994</v>
      </c>
      <c r="K121" s="489">
        <f>IFERROR(VLOOKUP($C121,#REF!,3,FALSE),0)</f>
        <v>0</v>
      </c>
      <c r="L121" s="488">
        <f>IFERROR(VLOOKUP(C121,'[1]התכנסות לתקציב'!$B:$G,6,FALSE),0)</f>
        <v>0</v>
      </c>
      <c r="M121" s="490">
        <f t="shared" si="52"/>
        <v>0</v>
      </c>
      <c r="N121" s="488"/>
    </row>
    <row r="122" spans="1:14" s="230" customFormat="1" ht="14.4" thickBot="1" x14ac:dyDescent="0.3">
      <c r="A122" s="435" t="s">
        <v>196</v>
      </c>
      <c r="B122" s="436"/>
      <c r="C122" s="436"/>
      <c r="D122" s="454"/>
      <c r="E122" s="455">
        <v>2982.605</v>
      </c>
      <c r="F122" s="456">
        <v>6619.62</v>
      </c>
      <c r="G122" s="456">
        <v>9602.2249999999985</v>
      </c>
      <c r="H122" s="456">
        <v>-4262.5580000000009</v>
      </c>
      <c r="I122" s="457">
        <v>2357.0619999999994</v>
      </c>
      <c r="K122" s="489">
        <f>IFERROR(VLOOKUP($C122,#REF!,3,FALSE),0)</f>
        <v>0</v>
      </c>
      <c r="L122" s="488">
        <f>IFERROR(VLOOKUP(C122,'[1]התכנסות לתקציב'!$B:$G,6,FALSE),0)</f>
        <v>0</v>
      </c>
      <c r="M122" s="490">
        <f t="shared" si="52"/>
        <v>0</v>
      </c>
      <c r="N122" s="488"/>
    </row>
    <row r="123" spans="1:14" ht="14.4" thickBot="1" x14ac:dyDescent="0.3">
      <c r="A123" s="142" t="s">
        <v>109</v>
      </c>
      <c r="B123" s="142" t="s">
        <v>198</v>
      </c>
      <c r="C123" s="417">
        <v>83031</v>
      </c>
      <c r="D123" s="353" t="s">
        <v>1548</v>
      </c>
      <c r="E123" s="125">
        <v>200</v>
      </c>
      <c r="F123" s="357">
        <v>620</v>
      </c>
      <c r="G123" s="357">
        <v>820</v>
      </c>
      <c r="H123" s="357">
        <v>0</v>
      </c>
      <c r="I123" s="113">
        <v>320</v>
      </c>
      <c r="K123" s="114">
        <f>IFERROR(VLOOKUP($C123,#REF!,3,FALSE),0)</f>
        <v>0</v>
      </c>
      <c r="L123" s="90">
        <f>IFERROR(VLOOKUP(C123,'[1]התכנסות לתקציב'!$B:$G,6,FALSE),0)</f>
        <v>0</v>
      </c>
      <c r="M123" s="113">
        <f t="shared" si="52"/>
        <v>0</v>
      </c>
      <c r="N123" s="90"/>
    </row>
    <row r="124" spans="1:14" ht="14.4" thickBot="1" x14ac:dyDescent="0.3">
      <c r="A124" s="109"/>
      <c r="B124" s="109"/>
      <c r="C124" s="418">
        <v>83032</v>
      </c>
      <c r="D124" s="353" t="s">
        <v>1549</v>
      </c>
      <c r="E124" s="125">
        <v>19125</v>
      </c>
      <c r="F124" s="357">
        <v>10375</v>
      </c>
      <c r="G124" s="357">
        <v>29500</v>
      </c>
      <c r="H124" s="357">
        <v>0</v>
      </c>
      <c r="I124" s="113">
        <v>10375</v>
      </c>
      <c r="K124" s="114">
        <f>IFERROR(VLOOKUP($C124,#REF!,3,FALSE),0)</f>
        <v>0</v>
      </c>
      <c r="L124" s="90">
        <f>IFERROR(VLOOKUP(C124,'[1]התכנסות לתקציב'!$B:$G,6,FALSE),0)</f>
        <v>10000</v>
      </c>
      <c r="M124" s="113">
        <f t="shared" si="52"/>
        <v>10000</v>
      </c>
      <c r="N124" s="90"/>
    </row>
    <row r="125" spans="1:14" ht="14.4" thickBot="1" x14ac:dyDescent="0.3">
      <c r="A125" s="109"/>
      <c r="B125" s="109"/>
      <c r="C125" s="418">
        <v>83033</v>
      </c>
      <c r="D125" s="351" t="s">
        <v>1550</v>
      </c>
      <c r="E125" s="125">
        <v>3577</v>
      </c>
      <c r="F125" s="357">
        <v>3000</v>
      </c>
      <c r="G125" s="357">
        <v>6577</v>
      </c>
      <c r="H125" s="357">
        <v>0</v>
      </c>
      <c r="I125" s="113">
        <v>3000</v>
      </c>
      <c r="K125" s="114">
        <f>IFERROR(VLOOKUP($C125,#REF!,3,FALSE),0)</f>
        <v>0</v>
      </c>
      <c r="L125" s="90">
        <f>IFERROR(VLOOKUP(C125,'[1]התכנסות לתקציב'!$B:$G,6,FALSE),0)</f>
        <v>1077</v>
      </c>
      <c r="M125" s="113">
        <f t="shared" si="52"/>
        <v>1077</v>
      </c>
      <c r="N125" s="90"/>
    </row>
    <row r="126" spans="1:14" ht="14.4" thickBot="1" x14ac:dyDescent="0.3">
      <c r="A126" s="109"/>
      <c r="B126" s="109"/>
      <c r="C126" s="418">
        <v>83034</v>
      </c>
      <c r="D126" s="353" t="s">
        <v>1551</v>
      </c>
      <c r="E126" s="125">
        <v>94.460000000000008</v>
      </c>
      <c r="F126" s="357">
        <v>50</v>
      </c>
      <c r="G126" s="357">
        <v>144.46</v>
      </c>
      <c r="H126" s="357">
        <v>0</v>
      </c>
      <c r="I126" s="113">
        <v>50</v>
      </c>
      <c r="K126" s="419">
        <f>SUM(K120:K125)</f>
        <v>0</v>
      </c>
      <c r="L126" s="420">
        <f t="shared" ref="L126:M126" si="53">SUM(L120:L125)</f>
        <v>11077</v>
      </c>
      <c r="M126" s="421">
        <f t="shared" si="53"/>
        <v>11077</v>
      </c>
      <c r="N126" s="90"/>
    </row>
    <row r="127" spans="1:14" ht="14.4" thickBot="1" x14ac:dyDescent="0.3">
      <c r="A127" s="109"/>
      <c r="B127" s="117"/>
      <c r="C127" s="422">
        <v>83039</v>
      </c>
      <c r="D127" s="353" t="s">
        <v>1552</v>
      </c>
      <c r="E127" s="125">
        <v>2223.2359999999999</v>
      </c>
      <c r="F127" s="357">
        <v>2929.8450000000003</v>
      </c>
      <c r="G127" s="357">
        <v>5153.0810000000001</v>
      </c>
      <c r="H127" s="357">
        <v>-107.5</v>
      </c>
      <c r="I127" s="113">
        <v>1232</v>
      </c>
      <c r="K127" s="424">
        <f>SUM(K119,K126)</f>
        <v>0</v>
      </c>
      <c r="L127" s="361">
        <f>SUM(L119,L126)</f>
        <v>13077</v>
      </c>
      <c r="M127" s="361">
        <f>SUM(M119,M126)</f>
        <v>13077</v>
      </c>
      <c r="N127" s="90"/>
    </row>
    <row r="128" spans="1:14" s="230" customFormat="1" ht="14.4" thickBot="1" x14ac:dyDescent="0.3">
      <c r="A128" s="494"/>
      <c r="B128" s="452" t="s">
        <v>1063</v>
      </c>
      <c r="C128" s="447"/>
      <c r="D128" s="448"/>
      <c r="E128" s="505">
        <v>25219.696</v>
      </c>
      <c r="F128" s="484">
        <v>16974.845000000001</v>
      </c>
      <c r="G128" s="484">
        <v>42194.540999999997</v>
      </c>
      <c r="H128" s="484">
        <v>-107.5</v>
      </c>
      <c r="I128" s="503">
        <v>14977</v>
      </c>
      <c r="K128" s="489">
        <f>IFERROR(VLOOKUP($C128,#REF!,3,FALSE),0)</f>
        <v>0</v>
      </c>
      <c r="L128" s="488">
        <f>IFERROR(VLOOKUP(C128,'[1]התכנסות לתקציב'!$B:$G,6,FALSE),0)</f>
        <v>0</v>
      </c>
      <c r="M128" s="490">
        <f t="shared" ref="M128:M134" si="54">K128+L128</f>
        <v>0</v>
      </c>
      <c r="N128" s="488"/>
    </row>
    <row r="129" spans="1:14" s="230" customFormat="1" ht="14.4" thickBot="1" x14ac:dyDescent="0.3">
      <c r="A129" s="435" t="s">
        <v>199</v>
      </c>
      <c r="B129" s="436"/>
      <c r="C129" s="436"/>
      <c r="D129" s="454"/>
      <c r="E129" s="455">
        <v>25219.696</v>
      </c>
      <c r="F129" s="456">
        <v>16974.845000000001</v>
      </c>
      <c r="G129" s="456">
        <v>42194.540999999997</v>
      </c>
      <c r="H129" s="456">
        <v>-107.5</v>
      </c>
      <c r="I129" s="457">
        <v>14977</v>
      </c>
      <c r="K129" s="489">
        <f>IFERROR(VLOOKUP($C129,#REF!,3,FALSE),0)</f>
        <v>0</v>
      </c>
      <c r="L129" s="488">
        <f>IFERROR(VLOOKUP(C129,'[1]התכנסות לתקציב'!$B:$G,6,FALSE),0)</f>
        <v>0</v>
      </c>
      <c r="M129" s="490">
        <f t="shared" si="54"/>
        <v>0</v>
      </c>
      <c r="N129" s="488"/>
    </row>
    <row r="130" spans="1:14" ht="28.2" thickBot="1" x14ac:dyDescent="0.3">
      <c r="A130" s="388" t="s">
        <v>112</v>
      </c>
      <c r="B130" s="142" t="s">
        <v>1446</v>
      </c>
      <c r="C130" s="423">
        <v>91005</v>
      </c>
      <c r="D130" s="353" t="s">
        <v>1553</v>
      </c>
      <c r="E130" s="125">
        <v>1848</v>
      </c>
      <c r="F130" s="357">
        <v>1141</v>
      </c>
      <c r="G130" s="357">
        <v>2989</v>
      </c>
      <c r="H130" s="357">
        <v>0</v>
      </c>
      <c r="I130" s="113">
        <v>471</v>
      </c>
      <c r="K130" s="114">
        <f>IFERROR(VLOOKUP($C130,#REF!,3,FALSE),0)</f>
        <v>0</v>
      </c>
      <c r="L130" s="90">
        <f>IFERROR(VLOOKUP(C130,'[1]התכנסות לתקציב'!$B:$G,6,FALSE),0)</f>
        <v>614.33299999999997</v>
      </c>
      <c r="M130" s="113">
        <f t="shared" si="54"/>
        <v>614.33299999999997</v>
      </c>
      <c r="N130" s="90"/>
    </row>
    <row r="131" spans="1:14" ht="14.4" thickBot="1" x14ac:dyDescent="0.3">
      <c r="A131" s="131"/>
      <c r="B131" s="109"/>
      <c r="C131" s="418">
        <v>91007</v>
      </c>
      <c r="D131" s="109" t="s">
        <v>1554</v>
      </c>
      <c r="E131" s="125">
        <v>511</v>
      </c>
      <c r="F131" s="357">
        <v>511</v>
      </c>
      <c r="G131" s="357">
        <v>1022</v>
      </c>
      <c r="H131" s="357">
        <v>-459.90000000000003</v>
      </c>
      <c r="I131" s="113">
        <v>51.099999999999966</v>
      </c>
      <c r="K131" s="114">
        <f>IFERROR(VLOOKUP($C131,#REF!,3,FALSE),0)</f>
        <v>0</v>
      </c>
      <c r="L131" s="90">
        <f>IFERROR(VLOOKUP(C131,'[1]התכנסות לתקציב'!$B:$G,6,FALSE),0)</f>
        <v>511</v>
      </c>
      <c r="M131" s="113">
        <f t="shared" si="54"/>
        <v>511</v>
      </c>
      <c r="N131" s="90"/>
    </row>
    <row r="132" spans="1:14" ht="14.4" thickBot="1" x14ac:dyDescent="0.3">
      <c r="A132" s="131"/>
      <c r="B132" s="109"/>
      <c r="C132" s="417">
        <v>91900</v>
      </c>
      <c r="D132" s="353" t="s">
        <v>1555</v>
      </c>
      <c r="E132" s="125">
        <v>0</v>
      </c>
      <c r="F132" s="357">
        <v>470</v>
      </c>
      <c r="G132" s="357">
        <v>470</v>
      </c>
      <c r="H132" s="357">
        <v>0</v>
      </c>
      <c r="I132" s="113">
        <v>0</v>
      </c>
      <c r="K132" s="114">
        <f>IFERROR(VLOOKUP($C132,#REF!,3,FALSE),0)</f>
        <v>0</v>
      </c>
      <c r="L132" s="90">
        <f>IFERROR(VLOOKUP(C132,'[1]התכנסות לתקציב'!$B:$G,6,FALSE),0)</f>
        <v>0</v>
      </c>
      <c r="M132" s="113">
        <f t="shared" si="54"/>
        <v>0</v>
      </c>
      <c r="N132" s="90"/>
    </row>
    <row r="133" spans="1:14" ht="14.4" thickBot="1" x14ac:dyDescent="0.3">
      <c r="A133" s="131"/>
      <c r="B133" s="117"/>
      <c r="C133" s="422">
        <v>92014</v>
      </c>
      <c r="D133" s="353" t="s">
        <v>1556</v>
      </c>
      <c r="E133" s="125">
        <v>290</v>
      </c>
      <c r="F133" s="357">
        <v>300</v>
      </c>
      <c r="G133" s="357">
        <v>590</v>
      </c>
      <c r="H133" s="357">
        <v>-210</v>
      </c>
      <c r="I133" s="113">
        <v>90</v>
      </c>
      <c r="K133" s="114">
        <f>IFERROR(VLOOKUP($C133,#REF!,3,FALSE),0)</f>
        <v>0</v>
      </c>
      <c r="L133" s="90">
        <f>IFERROR(VLOOKUP(C133,'[1]התכנסות לתקציב'!$B:$G,6,FALSE),0)</f>
        <v>5000</v>
      </c>
      <c r="M133" s="113">
        <f t="shared" si="54"/>
        <v>5000</v>
      </c>
      <c r="N133" s="90"/>
    </row>
    <row r="134" spans="1:14" s="230" customFormat="1" ht="14.4" thickBot="1" x14ac:dyDescent="0.3">
      <c r="A134" s="496"/>
      <c r="B134" s="452" t="s">
        <v>1557</v>
      </c>
      <c r="C134" s="447"/>
      <c r="D134" s="448"/>
      <c r="E134" s="505">
        <v>2649</v>
      </c>
      <c r="F134" s="484">
        <v>2422</v>
      </c>
      <c r="G134" s="484">
        <v>5071</v>
      </c>
      <c r="H134" s="484">
        <v>-669.90000000000009</v>
      </c>
      <c r="I134" s="503">
        <v>612.09999999999991</v>
      </c>
      <c r="K134" s="489">
        <f>IFERROR(VLOOKUP($C134,#REF!,3,FALSE),0)</f>
        <v>0</v>
      </c>
      <c r="L134" s="488">
        <f>IFERROR(VLOOKUP(C134,'[1]התכנסות לתקציב'!$B:$G,6,FALSE),0)</f>
        <v>0</v>
      </c>
      <c r="M134" s="490">
        <f t="shared" si="54"/>
        <v>0</v>
      </c>
      <c r="N134" s="488"/>
    </row>
    <row r="135" spans="1:14" s="230" customFormat="1" ht="14.4" thickBot="1" x14ac:dyDescent="0.3">
      <c r="A135" s="435" t="s">
        <v>212</v>
      </c>
      <c r="B135" s="436"/>
      <c r="C135" s="436"/>
      <c r="D135" s="454"/>
      <c r="E135" s="455">
        <v>2649</v>
      </c>
      <c r="F135" s="456">
        <v>2422</v>
      </c>
      <c r="G135" s="456">
        <v>5071</v>
      </c>
      <c r="H135" s="456">
        <v>-669.90000000000009</v>
      </c>
      <c r="I135" s="457">
        <v>612.09999999999991</v>
      </c>
      <c r="K135" s="491">
        <f>SUM(K128:K134)</f>
        <v>0</v>
      </c>
      <c r="L135" s="492">
        <f t="shared" ref="L135:M135" si="55">SUM(L128:L134)</f>
        <v>6125.3330000000005</v>
      </c>
      <c r="M135" s="493">
        <f t="shared" si="55"/>
        <v>6125.3330000000005</v>
      </c>
      <c r="N135" s="488"/>
    </row>
    <row r="136" spans="1:14" ht="28.2" thickBot="1" x14ac:dyDescent="0.3">
      <c r="A136" s="388" t="s">
        <v>1417</v>
      </c>
      <c r="B136" s="142" t="s">
        <v>1447</v>
      </c>
      <c r="C136" s="417">
        <v>84001</v>
      </c>
      <c r="D136" s="351" t="s">
        <v>1558</v>
      </c>
      <c r="E136" s="125">
        <v>4041</v>
      </c>
      <c r="F136" s="357">
        <v>286</v>
      </c>
      <c r="G136" s="357">
        <v>4327</v>
      </c>
      <c r="H136" s="357">
        <v>-214.5</v>
      </c>
      <c r="I136" s="113">
        <v>71.5</v>
      </c>
      <c r="K136" s="424">
        <f>SUM(K135)</f>
        <v>0</v>
      </c>
      <c r="L136" s="361">
        <f t="shared" ref="L136:M136" si="56">SUM(L135)</f>
        <v>6125.3330000000005</v>
      </c>
      <c r="M136" s="361">
        <f t="shared" si="56"/>
        <v>6125.3330000000005</v>
      </c>
      <c r="N136" s="90"/>
    </row>
    <row r="137" spans="1:14" ht="14.4" thickBot="1" x14ac:dyDescent="0.3">
      <c r="A137" s="131"/>
      <c r="B137" s="109"/>
      <c r="C137" s="418">
        <v>84003</v>
      </c>
      <c r="D137" s="353" t="s">
        <v>1559</v>
      </c>
      <c r="E137" s="125">
        <v>1230</v>
      </c>
      <c r="F137" s="357">
        <v>420</v>
      </c>
      <c r="G137" s="357">
        <v>1650</v>
      </c>
      <c r="H137" s="357">
        <v>0</v>
      </c>
      <c r="I137" s="113">
        <v>420</v>
      </c>
      <c r="K137" s="114">
        <f>IFERROR(VLOOKUP($C137,#REF!,3,FALSE),0)</f>
        <v>0</v>
      </c>
      <c r="L137" s="90">
        <f>IFERROR(VLOOKUP(C137,'[1]התכנסות לתקציב'!$B:$G,6,FALSE),0)</f>
        <v>100</v>
      </c>
      <c r="M137" s="113">
        <f t="shared" ref="M137:M151" si="57">K137+L137</f>
        <v>100</v>
      </c>
      <c r="N137" s="90"/>
    </row>
    <row r="138" spans="1:14" ht="14.4" thickBot="1" x14ac:dyDescent="0.3">
      <c r="A138" s="131"/>
      <c r="B138" s="117"/>
      <c r="C138" s="422">
        <v>84004</v>
      </c>
      <c r="D138" s="353" t="s">
        <v>1560</v>
      </c>
      <c r="E138" s="125">
        <v>342</v>
      </c>
      <c r="F138" s="357">
        <v>50</v>
      </c>
      <c r="G138" s="357">
        <v>392</v>
      </c>
      <c r="H138" s="357">
        <v>0</v>
      </c>
      <c r="I138" s="113">
        <v>50</v>
      </c>
      <c r="K138" s="114">
        <f>IFERROR(VLOOKUP($C138,#REF!,3,FALSE),0)</f>
        <v>0</v>
      </c>
      <c r="L138" s="90">
        <f>IFERROR(VLOOKUP(C138,'[1]התכנסות לתקציב'!$B:$G,6,FALSE),0)</f>
        <v>50</v>
      </c>
      <c r="M138" s="113">
        <f t="shared" si="57"/>
        <v>50</v>
      </c>
      <c r="N138" s="90"/>
    </row>
    <row r="139" spans="1:14" s="230" customFormat="1" ht="14.4" thickBot="1" x14ac:dyDescent="0.3">
      <c r="A139" s="495"/>
      <c r="B139" s="452" t="s">
        <v>1561</v>
      </c>
      <c r="C139" s="447"/>
      <c r="D139" s="448"/>
      <c r="E139" s="453">
        <v>5613</v>
      </c>
      <c r="F139" s="450">
        <v>756</v>
      </c>
      <c r="G139" s="450">
        <v>6369</v>
      </c>
      <c r="H139" s="450">
        <v>-214.5</v>
      </c>
      <c r="I139" s="451">
        <v>541.5</v>
      </c>
      <c r="K139" s="489">
        <f>IFERROR(VLOOKUP($C139,#REF!,3,FALSE),0)</f>
        <v>0</v>
      </c>
      <c r="L139" s="488">
        <f>IFERROR(VLOOKUP(C139,'[1]התכנסות לתקציב'!$B:$G,6,FALSE),0)</f>
        <v>0</v>
      </c>
      <c r="M139" s="490">
        <f t="shared" si="57"/>
        <v>0</v>
      </c>
      <c r="N139" s="488"/>
    </row>
    <row r="140" spans="1:14" ht="14.4" thickBot="1" x14ac:dyDescent="0.3">
      <c r="A140" s="131"/>
      <c r="B140" s="353" t="s">
        <v>1417</v>
      </c>
      <c r="C140" s="423">
        <v>81008</v>
      </c>
      <c r="D140" s="351" t="s">
        <v>114</v>
      </c>
      <c r="E140" s="125">
        <v>5209.7159999999994</v>
      </c>
      <c r="F140" s="357">
        <v>700</v>
      </c>
      <c r="G140" s="357">
        <v>5909.7159999999994</v>
      </c>
      <c r="H140" s="357">
        <v>0</v>
      </c>
      <c r="I140" s="113">
        <v>700</v>
      </c>
      <c r="K140" s="114">
        <f>IFERROR(VLOOKUP($C140,#REF!,3,FALSE),0)</f>
        <v>0</v>
      </c>
      <c r="L140" s="90">
        <f>IFERROR(VLOOKUP(C140,'[1]התכנסות לתקציב'!$B:$G,6,FALSE),0)</f>
        <v>1000</v>
      </c>
      <c r="M140" s="113">
        <f t="shared" si="57"/>
        <v>1000</v>
      </c>
      <c r="N140" s="90"/>
    </row>
    <row r="141" spans="1:14" s="230" customFormat="1" ht="14.4" thickBot="1" x14ac:dyDescent="0.3">
      <c r="A141" s="496"/>
      <c r="B141" s="452" t="s">
        <v>1448</v>
      </c>
      <c r="C141" s="447"/>
      <c r="D141" s="448"/>
      <c r="E141" s="453">
        <v>5209.7159999999994</v>
      </c>
      <c r="F141" s="450">
        <v>700</v>
      </c>
      <c r="G141" s="450">
        <v>5909.7159999999994</v>
      </c>
      <c r="H141" s="450">
        <v>0</v>
      </c>
      <c r="I141" s="451">
        <v>700</v>
      </c>
      <c r="K141" s="491">
        <f>SUM(K137:K140)</f>
        <v>0</v>
      </c>
      <c r="L141" s="492">
        <f t="shared" ref="L141:M141" si="58">SUM(L137:L140)</f>
        <v>1150</v>
      </c>
      <c r="M141" s="493">
        <f t="shared" si="58"/>
        <v>1150</v>
      </c>
      <c r="N141" s="488"/>
    </row>
    <row r="142" spans="1:14" s="230" customFormat="1" ht="14.4" thickBot="1" x14ac:dyDescent="0.3">
      <c r="A142" s="435" t="s">
        <v>1448</v>
      </c>
      <c r="B142" s="436"/>
      <c r="C142" s="436"/>
      <c r="D142" s="454"/>
      <c r="E142" s="455">
        <v>10822.716</v>
      </c>
      <c r="F142" s="456">
        <v>1456</v>
      </c>
      <c r="G142" s="456">
        <v>12278.716</v>
      </c>
      <c r="H142" s="456">
        <v>-214.5</v>
      </c>
      <c r="I142" s="457">
        <v>1241.5</v>
      </c>
      <c r="K142" s="489">
        <f>IFERROR(VLOOKUP($C142,#REF!,3,FALSE),0)</f>
        <v>0</v>
      </c>
      <c r="L142" s="488">
        <f>IFERROR(VLOOKUP(C142,'[1]התכנסות לתקציב'!$B:$G,6,FALSE),0)</f>
        <v>0</v>
      </c>
      <c r="M142" s="490">
        <f t="shared" si="57"/>
        <v>0</v>
      </c>
      <c r="N142" s="488"/>
    </row>
    <row r="143" spans="1:14" s="230" customFormat="1" ht="14.4" thickBot="1" x14ac:dyDescent="0.3">
      <c r="A143" s="499" t="s">
        <v>20</v>
      </c>
      <c r="B143" s="500"/>
      <c r="C143" s="500"/>
      <c r="D143" s="501"/>
      <c r="E143" s="506">
        <v>477391.66500000004</v>
      </c>
      <c r="F143" s="502">
        <v>460454.72340013832</v>
      </c>
      <c r="G143" s="502">
        <v>937846.38840013824</v>
      </c>
      <c r="H143" s="502">
        <v>-237379.48940013844</v>
      </c>
      <c r="I143" s="504">
        <v>143455.04300000001</v>
      </c>
      <c r="K143" s="489">
        <f>IFERROR(VLOOKUP($C143,#REF!,3,FALSE),0)</f>
        <v>0</v>
      </c>
      <c r="L143" s="488">
        <f>IFERROR(VLOOKUP(C143,'[1]התכנסות לתקציב'!$B:$G,6,FALSE),0)</f>
        <v>0</v>
      </c>
      <c r="M143" s="490">
        <f t="shared" si="57"/>
        <v>0</v>
      </c>
      <c r="N143" s="488"/>
    </row>
    <row r="144" spans="1:14" x14ac:dyDescent="0.25">
      <c r="E144"/>
      <c r="F144"/>
      <c r="G144"/>
      <c r="H144"/>
      <c r="I144"/>
      <c r="K144" s="114">
        <f>IFERROR(VLOOKUP($C144,#REF!,3,FALSE),0)</f>
        <v>0</v>
      </c>
      <c r="L144" s="90">
        <f>IFERROR(VLOOKUP(C144,'[1]התכנסות לתקציב'!$B:$G,6,FALSE),0)</f>
        <v>0</v>
      </c>
      <c r="M144" s="113">
        <f t="shared" si="57"/>
        <v>0</v>
      </c>
      <c r="N144" s="90"/>
    </row>
    <row r="145" spans="5:14" ht="14.4" thickBot="1" x14ac:dyDescent="0.3">
      <c r="E145"/>
      <c r="F145"/>
      <c r="G145"/>
      <c r="H145"/>
      <c r="I145"/>
      <c r="K145" s="419">
        <f>SUM(K142:K144)</f>
        <v>0</v>
      </c>
      <c r="L145" s="420">
        <f t="shared" ref="L145:M145" si="59">SUM(L142:L144)</f>
        <v>0</v>
      </c>
      <c r="M145" s="421">
        <f t="shared" si="59"/>
        <v>0</v>
      </c>
      <c r="N145" s="90"/>
    </row>
    <row r="146" spans="5:14" ht="14.4" thickBot="1" x14ac:dyDescent="0.3">
      <c r="E146"/>
      <c r="F146"/>
      <c r="G146"/>
      <c r="H146"/>
      <c r="I146"/>
      <c r="K146" s="424">
        <f>SUM(K141,K145)</f>
        <v>0</v>
      </c>
      <c r="L146" s="361">
        <f t="shared" ref="L146:M146" si="60">SUM(L141,L145)</f>
        <v>1150</v>
      </c>
      <c r="M146" s="361">
        <f t="shared" si="60"/>
        <v>1150</v>
      </c>
      <c r="N146" s="90"/>
    </row>
    <row r="147" spans="5:14" x14ac:dyDescent="0.25">
      <c r="E147"/>
      <c r="F147"/>
      <c r="G147"/>
      <c r="H147"/>
      <c r="I147"/>
      <c r="K147" s="114">
        <f>IFERROR(VLOOKUP($C147,#REF!,3,FALSE),0)</f>
        <v>0</v>
      </c>
      <c r="L147" s="90">
        <f>IFERROR(VLOOKUP(C147,'[1]התכנסות לתקציב'!$B:$G,6,FALSE),0)</f>
        <v>0</v>
      </c>
      <c r="M147" s="113">
        <f t="shared" si="57"/>
        <v>0</v>
      </c>
      <c r="N147" s="90"/>
    </row>
    <row r="148" spans="5:14" x14ac:dyDescent="0.25">
      <c r="E148"/>
      <c r="F148"/>
      <c r="G148"/>
      <c r="H148"/>
      <c r="I148"/>
      <c r="K148" s="114">
        <f>IFERROR(VLOOKUP($C148,#REF!,3,FALSE),0)</f>
        <v>0</v>
      </c>
      <c r="L148" s="90">
        <f>IFERROR(VLOOKUP(C148,'[1]התכנסות לתקציב'!$B:$G,6,FALSE),0)</f>
        <v>0</v>
      </c>
      <c r="M148" s="113">
        <f t="shared" si="57"/>
        <v>0</v>
      </c>
      <c r="N148" s="90"/>
    </row>
    <row r="149" spans="5:14" ht="14.4" thickBot="1" x14ac:dyDescent="0.3">
      <c r="E149"/>
      <c r="F149"/>
      <c r="G149"/>
      <c r="H149"/>
      <c r="I149"/>
      <c r="K149" s="114">
        <f>IFERROR(VLOOKUP($C149,#REF!,3,FALSE),0)</f>
        <v>0</v>
      </c>
      <c r="L149" s="90">
        <f>IFERROR(VLOOKUP(C149,'[1]התכנסות לתקציב'!$B:$G,6,FALSE),0)</f>
        <v>0</v>
      </c>
      <c r="M149" s="113">
        <f t="shared" si="57"/>
        <v>0</v>
      </c>
      <c r="N149" s="90"/>
    </row>
    <row r="150" spans="5:14" ht="14.4" thickBot="1" x14ac:dyDescent="0.3">
      <c r="E150"/>
      <c r="F150"/>
      <c r="G150"/>
      <c r="H150"/>
      <c r="I150"/>
      <c r="K150" s="427">
        <f t="shared" ref="K150:L150" si="61">SUM(K147:K149)</f>
        <v>0</v>
      </c>
      <c r="L150" s="428">
        <f t="shared" si="61"/>
        <v>0</v>
      </c>
      <c r="M150" s="428">
        <f>SUM(M147:M149)</f>
        <v>0</v>
      </c>
      <c r="N150" s="90"/>
    </row>
    <row r="151" spans="5:14" ht="14.4" thickBot="1" x14ac:dyDescent="0.3">
      <c r="E151"/>
      <c r="F151"/>
      <c r="G151"/>
      <c r="H151"/>
      <c r="I151"/>
      <c r="K151" s="114">
        <f>IFERROR(VLOOKUP($C151,#REF!,3,FALSE),0)</f>
        <v>0</v>
      </c>
      <c r="L151" s="90">
        <f>IFERROR(VLOOKUP(C151,'[1]התכנסות לתקציב'!$B:$G,6,FALSE),0)</f>
        <v>0</v>
      </c>
      <c r="M151" s="113">
        <f t="shared" si="57"/>
        <v>0</v>
      </c>
      <c r="N151" s="90"/>
    </row>
    <row r="152" spans="5:14" ht="14.4" thickBot="1" x14ac:dyDescent="0.3">
      <c r="E152"/>
      <c r="F152"/>
      <c r="G152"/>
      <c r="H152"/>
      <c r="I152"/>
      <c r="K152" s="427">
        <f>SUM(K151)</f>
        <v>0</v>
      </c>
      <c r="L152" s="428">
        <f t="shared" ref="L152:M152" si="62">SUM(L151)</f>
        <v>0</v>
      </c>
      <c r="M152" s="428">
        <f t="shared" si="62"/>
        <v>0</v>
      </c>
      <c r="N152" s="90"/>
    </row>
    <row r="153" spans="5:14" ht="14.4" thickBot="1" x14ac:dyDescent="0.3">
      <c r="E153"/>
      <c r="F153"/>
      <c r="G153"/>
      <c r="H153"/>
      <c r="I153"/>
      <c r="K153" s="424">
        <f>SUM(K150,K152)</f>
        <v>0</v>
      </c>
      <c r="L153" s="361">
        <f t="shared" ref="L153:M153" si="63">SUM(L150,L152)</f>
        <v>0</v>
      </c>
      <c r="M153" s="361">
        <f t="shared" si="63"/>
        <v>0</v>
      </c>
      <c r="N153" s="90"/>
    </row>
    <row r="154" spans="5:14" ht="14.4" thickBot="1" x14ac:dyDescent="0.3">
      <c r="E154"/>
      <c r="F154"/>
      <c r="G154"/>
      <c r="H154"/>
      <c r="I154"/>
      <c r="K154" s="429"/>
      <c r="L154" s="360"/>
      <c r="M154" s="360"/>
      <c r="N154" s="90"/>
    </row>
    <row r="155" spans="5:14" x14ac:dyDescent="0.25">
      <c r="E155"/>
      <c r="F155"/>
      <c r="G155"/>
      <c r="H155"/>
      <c r="I155"/>
      <c r="K155"/>
      <c r="L155"/>
      <c r="M155"/>
    </row>
    <row r="156" spans="5:14" x14ac:dyDescent="0.25">
      <c r="E156"/>
      <c r="F156"/>
      <c r="G156"/>
      <c r="H156"/>
      <c r="I156"/>
      <c r="K156"/>
      <c r="L156"/>
      <c r="M156"/>
    </row>
    <row r="157" spans="5:14" x14ac:dyDescent="0.25">
      <c r="E157"/>
      <c r="F157"/>
      <c r="G157"/>
      <c r="H157"/>
      <c r="I157"/>
      <c r="K157"/>
      <c r="L157"/>
      <c r="M157"/>
    </row>
    <row r="158" spans="5:14" x14ac:dyDescent="0.25">
      <c r="E158"/>
      <c r="F158"/>
      <c r="G158"/>
      <c r="H158"/>
      <c r="I158"/>
      <c r="K158"/>
      <c r="L158"/>
      <c r="M158"/>
    </row>
    <row r="159" spans="5:14" x14ac:dyDescent="0.25">
      <c r="E159"/>
      <c r="F159"/>
      <c r="G159"/>
      <c r="H159"/>
      <c r="I159"/>
      <c r="K159"/>
      <c r="L159"/>
      <c r="M159"/>
    </row>
    <row r="160" spans="5:14" x14ac:dyDescent="0.25">
      <c r="E160"/>
      <c r="F160"/>
      <c r="G160"/>
      <c r="H160"/>
      <c r="I160"/>
      <c r="K160"/>
      <c r="L160"/>
      <c r="M160"/>
    </row>
    <row r="161" spans="5:13" x14ac:dyDescent="0.25">
      <c r="E161"/>
      <c r="F161"/>
      <c r="G161"/>
      <c r="H161"/>
      <c r="I161"/>
      <c r="K161"/>
      <c r="L161"/>
      <c r="M161"/>
    </row>
    <row r="162" spans="5:13" x14ac:dyDescent="0.25">
      <c r="E162"/>
      <c r="F162"/>
      <c r="G162"/>
      <c r="H162"/>
      <c r="I162"/>
      <c r="K162"/>
      <c r="L162"/>
      <c r="M162"/>
    </row>
    <row r="163" spans="5:13" x14ac:dyDescent="0.25">
      <c r="E163"/>
      <c r="F163"/>
      <c r="G163"/>
      <c r="H163"/>
      <c r="I163"/>
      <c r="K163"/>
      <c r="L163"/>
      <c r="M163"/>
    </row>
    <row r="164" spans="5:13" x14ac:dyDescent="0.25">
      <c r="E164"/>
      <c r="F164"/>
      <c r="G164"/>
      <c r="H164"/>
      <c r="I164"/>
      <c r="K164"/>
      <c r="L164"/>
      <c r="M164"/>
    </row>
    <row r="165" spans="5:13" x14ac:dyDescent="0.25">
      <c r="E165"/>
      <c r="F165"/>
      <c r="G165"/>
      <c r="H165"/>
      <c r="I165"/>
      <c r="K165"/>
      <c r="L165"/>
      <c r="M165"/>
    </row>
    <row r="166" spans="5:13" x14ac:dyDescent="0.25">
      <c r="E166"/>
      <c r="F166"/>
      <c r="G166"/>
      <c r="H166"/>
      <c r="I166"/>
      <c r="K166"/>
      <c r="L166"/>
      <c r="M166"/>
    </row>
    <row r="167" spans="5:13" x14ac:dyDescent="0.25">
      <c r="E167"/>
      <c r="F167"/>
      <c r="G167"/>
      <c r="H167"/>
      <c r="I167"/>
      <c r="K167"/>
      <c r="L167"/>
      <c r="M167"/>
    </row>
    <row r="168" spans="5:13" x14ac:dyDescent="0.25">
      <c r="E168"/>
      <c r="F168"/>
      <c r="G168"/>
      <c r="H168"/>
      <c r="I168"/>
      <c r="K168"/>
      <c r="L168"/>
      <c r="M168"/>
    </row>
    <row r="169" spans="5:13" x14ac:dyDescent="0.25">
      <c r="E169"/>
      <c r="F169"/>
      <c r="G169"/>
      <c r="H169"/>
      <c r="I169"/>
      <c r="K169"/>
      <c r="L169"/>
      <c r="M169"/>
    </row>
    <row r="170" spans="5:13" x14ac:dyDescent="0.25">
      <c r="E170"/>
      <c r="F170"/>
      <c r="G170"/>
      <c r="H170"/>
      <c r="I170"/>
      <c r="K170"/>
      <c r="L170"/>
      <c r="M170"/>
    </row>
    <row r="171" spans="5:13" x14ac:dyDescent="0.25">
      <c r="E171"/>
      <c r="F171"/>
      <c r="G171"/>
      <c r="H171"/>
      <c r="I171"/>
      <c r="K171"/>
      <c r="L171"/>
      <c r="M171"/>
    </row>
    <row r="172" spans="5:13" x14ac:dyDescent="0.25">
      <c r="E172"/>
      <c r="F172"/>
      <c r="G172"/>
      <c r="H172"/>
      <c r="I172"/>
      <c r="K172"/>
      <c r="L172"/>
      <c r="M172"/>
    </row>
    <row r="173" spans="5:13" x14ac:dyDescent="0.25">
      <c r="E173"/>
      <c r="F173"/>
      <c r="G173"/>
      <c r="H173"/>
      <c r="I173"/>
      <c r="K173"/>
      <c r="L173"/>
      <c r="M173"/>
    </row>
    <row r="174" spans="5:13" x14ac:dyDescent="0.25">
      <c r="E174"/>
      <c r="F174"/>
      <c r="G174"/>
      <c r="H174"/>
      <c r="I174"/>
      <c r="K174"/>
      <c r="L174"/>
      <c r="M174"/>
    </row>
  </sheetData>
  <mergeCells count="1">
    <mergeCell ref="A2:I2"/>
  </mergeCells>
  <conditionalFormatting sqref="C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6D605-184F-4292-91B7-8F92CF08D214}">
  <dimension ref="B1:F31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4.8984375" customWidth="1"/>
    <col min="2" max="2" width="18.5" customWidth="1"/>
    <col min="3" max="3" width="15.09765625" bestFit="1" customWidth="1"/>
    <col min="4" max="6" width="11.3984375" customWidth="1"/>
  </cols>
  <sheetData>
    <row r="1" spans="2:6" ht="15.6" x14ac:dyDescent="0.25">
      <c r="B1" s="28"/>
      <c r="C1" s="28"/>
      <c r="D1" s="29"/>
      <c r="E1" s="30"/>
      <c r="F1" s="31" t="s">
        <v>21</v>
      </c>
    </row>
    <row r="2" spans="2:6" x14ac:dyDescent="0.25">
      <c r="B2" s="28"/>
      <c r="C2" s="28"/>
      <c r="D2" s="30"/>
      <c r="E2" s="30"/>
      <c r="F2" s="32" t="s">
        <v>1</v>
      </c>
    </row>
    <row r="3" spans="2:6" ht="14.4" thickBot="1" x14ac:dyDescent="0.3">
      <c r="B3" s="28"/>
      <c r="C3" s="28"/>
      <c r="D3" s="30"/>
      <c r="E3" s="30"/>
      <c r="F3" s="32"/>
    </row>
    <row r="4" spans="2:6" ht="28.2" thickBot="1" x14ac:dyDescent="0.3">
      <c r="B4" s="33" t="s">
        <v>3</v>
      </c>
      <c r="C4" s="34" t="s">
        <v>22</v>
      </c>
      <c r="D4" s="35" t="s">
        <v>23</v>
      </c>
      <c r="E4" s="36" t="s">
        <v>24</v>
      </c>
      <c r="F4" s="37" t="s">
        <v>25</v>
      </c>
    </row>
    <row r="5" spans="2:6" ht="21.6" customHeight="1" x14ac:dyDescent="0.25">
      <c r="B5" s="38" t="s">
        <v>8</v>
      </c>
      <c r="C5" s="38" t="s">
        <v>26</v>
      </c>
      <c r="D5" s="39">
        <v>-637076</v>
      </c>
      <c r="E5" s="40">
        <v>-611460</v>
      </c>
      <c r="F5" s="41">
        <v>-555074.37323000003</v>
      </c>
    </row>
    <row r="6" spans="2:6" ht="21.6" customHeight="1" x14ac:dyDescent="0.25">
      <c r="B6" s="42"/>
      <c r="C6" s="42" t="s">
        <v>27</v>
      </c>
      <c r="D6" s="43">
        <v>-6027</v>
      </c>
      <c r="E6" s="10">
        <v>-5550</v>
      </c>
      <c r="F6" s="11">
        <v>-5102.3256000000001</v>
      </c>
    </row>
    <row r="7" spans="2:6" ht="21.6" customHeight="1" thickBot="1" x14ac:dyDescent="0.3">
      <c r="B7" s="42"/>
      <c r="C7" s="44" t="s">
        <v>28</v>
      </c>
      <c r="D7" s="43">
        <v>0</v>
      </c>
      <c r="E7" s="10">
        <v>-35</v>
      </c>
      <c r="F7" s="11">
        <v>-947.02300000000002</v>
      </c>
    </row>
    <row r="8" spans="2:6" ht="21.6" customHeight="1" thickBot="1" x14ac:dyDescent="0.3">
      <c r="B8" s="45" t="s">
        <v>29</v>
      </c>
      <c r="C8" s="46"/>
      <c r="D8" s="47">
        <v>-643103</v>
      </c>
      <c r="E8" s="48">
        <v>-617045</v>
      </c>
      <c r="F8" s="49">
        <v>-561123.72183000005</v>
      </c>
    </row>
    <row r="9" spans="2:6" ht="21.6" customHeight="1" x14ac:dyDescent="0.25">
      <c r="B9" s="38" t="s">
        <v>9</v>
      </c>
      <c r="C9" s="38" t="s">
        <v>30</v>
      </c>
      <c r="D9" s="43">
        <v>-5711</v>
      </c>
      <c r="E9" s="10">
        <v>-1473</v>
      </c>
      <c r="F9" s="11">
        <v>-1567.29909</v>
      </c>
    </row>
    <row r="10" spans="2:6" ht="21.6" customHeight="1" x14ac:dyDescent="0.25">
      <c r="B10" s="42"/>
      <c r="C10" s="42" t="s">
        <v>31</v>
      </c>
      <c r="D10" s="43">
        <v>-12945</v>
      </c>
      <c r="E10" s="10">
        <v>-6680</v>
      </c>
      <c r="F10" s="11">
        <v>-10076.457280000001</v>
      </c>
    </row>
    <row r="11" spans="2:6" ht="21.6" customHeight="1" x14ac:dyDescent="0.25">
      <c r="B11" s="42"/>
      <c r="C11" s="42" t="s">
        <v>32</v>
      </c>
      <c r="D11" s="43">
        <v>-20063</v>
      </c>
      <c r="E11" s="10">
        <v>-19530</v>
      </c>
      <c r="F11" s="11">
        <v>-4441.3540700000003</v>
      </c>
    </row>
    <row r="12" spans="2:6" ht="21.6" customHeight="1" x14ac:dyDescent="0.25">
      <c r="B12" s="42"/>
      <c r="C12" s="42" t="s">
        <v>33</v>
      </c>
      <c r="D12" s="43">
        <v>-350</v>
      </c>
      <c r="E12" s="10">
        <v>-350</v>
      </c>
      <c r="F12" s="11">
        <v>-253.84907999999999</v>
      </c>
    </row>
    <row r="13" spans="2:6" ht="21.6" customHeight="1" x14ac:dyDescent="0.25">
      <c r="B13" s="42"/>
      <c r="C13" s="42" t="s">
        <v>34</v>
      </c>
      <c r="D13" s="43">
        <v>-80</v>
      </c>
      <c r="E13" s="10">
        <v>-50</v>
      </c>
      <c r="F13" s="11">
        <v>-132.53649999999999</v>
      </c>
    </row>
    <row r="14" spans="2:6" ht="21.6" customHeight="1" x14ac:dyDescent="0.25">
      <c r="B14" s="42"/>
      <c r="C14" s="42" t="s">
        <v>35</v>
      </c>
      <c r="D14" s="43">
        <v>-6869</v>
      </c>
      <c r="E14" s="10">
        <v>-5682</v>
      </c>
      <c r="F14" s="11">
        <v>-8379.2737800000014</v>
      </c>
    </row>
    <row r="15" spans="2:6" ht="21.6" customHeight="1" x14ac:dyDescent="0.25">
      <c r="B15" s="42"/>
      <c r="C15" s="42" t="s">
        <v>36</v>
      </c>
      <c r="D15" s="43">
        <v>-1505</v>
      </c>
      <c r="E15" s="10">
        <v>-1725</v>
      </c>
      <c r="F15" s="11">
        <v>-1781.8638399999998</v>
      </c>
    </row>
    <row r="16" spans="2:6" ht="21.6" customHeight="1" thickBot="1" x14ac:dyDescent="0.3">
      <c r="B16" s="42"/>
      <c r="C16" s="44" t="s">
        <v>37</v>
      </c>
      <c r="D16" s="43">
        <v>-300</v>
      </c>
      <c r="E16" s="10">
        <v>-300</v>
      </c>
      <c r="F16" s="11">
        <v>-234</v>
      </c>
    </row>
    <row r="17" spans="2:6" ht="21.6" customHeight="1" thickBot="1" x14ac:dyDescent="0.3">
      <c r="B17" s="45" t="s">
        <v>38</v>
      </c>
      <c r="C17" s="46"/>
      <c r="D17" s="47">
        <v>-47823</v>
      </c>
      <c r="E17" s="48">
        <v>-35790</v>
      </c>
      <c r="F17" s="49">
        <v>-26866.63364</v>
      </c>
    </row>
    <row r="18" spans="2:6" ht="21.6" customHeight="1" x14ac:dyDescent="0.25">
      <c r="B18" s="38" t="s">
        <v>10</v>
      </c>
      <c r="C18" s="38" t="s">
        <v>39</v>
      </c>
      <c r="D18" s="43">
        <v>-372612</v>
      </c>
      <c r="E18" s="10">
        <v>-353538</v>
      </c>
      <c r="F18" s="11">
        <v>-345190.92128999997</v>
      </c>
    </row>
    <row r="19" spans="2:6" ht="21.6" customHeight="1" x14ac:dyDescent="0.25">
      <c r="B19" s="42"/>
      <c r="C19" s="42" t="s">
        <v>40</v>
      </c>
      <c r="D19" s="43">
        <v>-29268</v>
      </c>
      <c r="E19" s="10">
        <v>-28274</v>
      </c>
      <c r="F19" s="11">
        <v>-28933.201440000001</v>
      </c>
    </row>
    <row r="20" spans="2:6" ht="21.6" customHeight="1" x14ac:dyDescent="0.25">
      <c r="B20" s="42"/>
      <c r="C20" s="42" t="s">
        <v>41</v>
      </c>
      <c r="D20" s="43">
        <v>-95641</v>
      </c>
      <c r="E20" s="10">
        <v>-88070</v>
      </c>
      <c r="F20" s="11">
        <v>-88692.277580000009</v>
      </c>
    </row>
    <row r="21" spans="2:6" ht="21.6" customHeight="1" thickBot="1" x14ac:dyDescent="0.3">
      <c r="B21" s="42"/>
      <c r="C21" s="44" t="s">
        <v>42</v>
      </c>
      <c r="D21" s="43">
        <v>-110</v>
      </c>
      <c r="E21" s="10">
        <v>-95</v>
      </c>
      <c r="F21" s="11">
        <v>-166.84065999999999</v>
      </c>
    </row>
    <row r="22" spans="2:6" ht="21.6" customHeight="1" thickBot="1" x14ac:dyDescent="0.3">
      <c r="B22" s="45" t="s">
        <v>43</v>
      </c>
      <c r="C22" s="46"/>
      <c r="D22" s="47">
        <v>-497631</v>
      </c>
      <c r="E22" s="48">
        <v>-469977</v>
      </c>
      <c r="F22" s="49">
        <v>-462983.24096999993</v>
      </c>
    </row>
    <row r="23" spans="2:6" ht="21.6" customHeight="1" x14ac:dyDescent="0.25">
      <c r="B23" s="38" t="s">
        <v>11</v>
      </c>
      <c r="C23" s="38" t="s">
        <v>44</v>
      </c>
      <c r="D23" s="43">
        <v>-10322</v>
      </c>
      <c r="E23" s="10">
        <v>-10305</v>
      </c>
      <c r="F23" s="11">
        <v>-11303.56763</v>
      </c>
    </row>
    <row r="24" spans="2:6" ht="21.6" customHeight="1" x14ac:dyDescent="0.25">
      <c r="B24" s="42"/>
      <c r="C24" s="42" t="s">
        <v>45</v>
      </c>
      <c r="D24" s="43">
        <v>-27015</v>
      </c>
      <c r="E24" s="10">
        <v>-24065</v>
      </c>
      <c r="F24" s="11">
        <v>-20991.815029999998</v>
      </c>
    </row>
    <row r="25" spans="2:6" ht="21.6" customHeight="1" x14ac:dyDescent="0.25">
      <c r="B25" s="42"/>
      <c r="C25" s="42" t="s">
        <v>46</v>
      </c>
      <c r="D25" s="43">
        <v>-4280</v>
      </c>
      <c r="E25" s="10">
        <v>-4320</v>
      </c>
      <c r="F25" s="11">
        <v>-4586.2388000000001</v>
      </c>
    </row>
    <row r="26" spans="2:6" ht="21.6" customHeight="1" thickBot="1" x14ac:dyDescent="0.3">
      <c r="B26" s="42"/>
      <c r="C26" s="44" t="s">
        <v>47</v>
      </c>
      <c r="D26" s="43">
        <v>-5985</v>
      </c>
      <c r="E26" s="10">
        <v>-4028</v>
      </c>
      <c r="F26" s="11">
        <v>-4417.1737499999999</v>
      </c>
    </row>
    <row r="27" spans="2:6" ht="21.6" customHeight="1" thickBot="1" x14ac:dyDescent="0.3">
      <c r="B27" s="45" t="s">
        <v>48</v>
      </c>
      <c r="C27" s="46"/>
      <c r="D27" s="47">
        <v>-47602</v>
      </c>
      <c r="E27" s="48">
        <v>-42718</v>
      </c>
      <c r="F27" s="49">
        <v>-41298.795209999997</v>
      </c>
    </row>
    <row r="28" spans="2:6" ht="21.6" customHeight="1" x14ac:dyDescent="0.25">
      <c r="B28" s="38" t="s">
        <v>12</v>
      </c>
      <c r="C28" s="38" t="s">
        <v>49</v>
      </c>
      <c r="D28" s="43">
        <v>-3850</v>
      </c>
      <c r="E28" s="10">
        <v>-4350</v>
      </c>
      <c r="F28" s="11">
        <v>-3289.5999700000002</v>
      </c>
    </row>
    <row r="29" spans="2:6" ht="21.6" customHeight="1" thickBot="1" x14ac:dyDescent="0.3">
      <c r="B29" s="42"/>
      <c r="C29" s="44" t="s">
        <v>50</v>
      </c>
      <c r="D29" s="43">
        <v>-52101</v>
      </c>
      <c r="E29" s="10">
        <v>-45838</v>
      </c>
      <c r="F29" s="11">
        <v>-50264.47898</v>
      </c>
    </row>
    <row r="30" spans="2:6" ht="21.6" customHeight="1" thickBot="1" x14ac:dyDescent="0.3">
      <c r="B30" s="45" t="s">
        <v>51</v>
      </c>
      <c r="C30" s="46"/>
      <c r="D30" s="47">
        <v>-55951</v>
      </c>
      <c r="E30" s="48">
        <v>-50188</v>
      </c>
      <c r="F30" s="49">
        <v>-53554.078950000003</v>
      </c>
    </row>
    <row r="31" spans="2:6" ht="21" customHeight="1" thickBot="1" x14ac:dyDescent="0.3">
      <c r="B31" s="50" t="s">
        <v>20</v>
      </c>
      <c r="C31" s="51"/>
      <c r="D31" s="52">
        <v>-1292110</v>
      </c>
      <c r="E31" s="53">
        <v>-1215718</v>
      </c>
      <c r="F31" s="54">
        <v>-1145826.4705999999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148E5-600D-4D06-9302-976ACE33D691}">
  <dimension ref="B1:F36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3.8984375" customWidth="1"/>
    <col min="2" max="2" width="17.5" customWidth="1"/>
    <col min="3" max="3" width="16.8984375" customWidth="1"/>
    <col min="4" max="6" width="10.3984375" customWidth="1"/>
  </cols>
  <sheetData>
    <row r="1" spans="2:6" ht="17.399999999999999" x14ac:dyDescent="0.3">
      <c r="B1" s="28"/>
      <c r="C1" s="55"/>
      <c r="F1" s="2" t="s">
        <v>52</v>
      </c>
    </row>
    <row r="2" spans="2:6" x14ac:dyDescent="0.25">
      <c r="B2" s="28"/>
      <c r="C2" s="55"/>
      <c r="D2" s="1"/>
      <c r="E2" s="1"/>
      <c r="F2" s="3" t="s">
        <v>1</v>
      </c>
    </row>
    <row r="3" spans="2:6" x14ac:dyDescent="0.25">
      <c r="B3" s="28"/>
      <c r="C3" s="55"/>
      <c r="D3" s="1"/>
      <c r="E3" s="1"/>
      <c r="F3" s="3"/>
    </row>
    <row r="4" spans="2:6" ht="43.35" customHeight="1" x14ac:dyDescent="0.25">
      <c r="B4" s="214" t="s">
        <v>3</v>
      </c>
      <c r="C4" s="215" t="s">
        <v>22</v>
      </c>
      <c r="D4" s="216" t="s">
        <v>23</v>
      </c>
      <c r="E4" s="214" t="s">
        <v>24</v>
      </c>
      <c r="F4" s="214" t="s">
        <v>25</v>
      </c>
    </row>
    <row r="5" spans="2:6" ht="16.649999999999999" customHeight="1" x14ac:dyDescent="0.25">
      <c r="B5" s="42" t="s">
        <v>15</v>
      </c>
      <c r="C5" s="42" t="s">
        <v>53</v>
      </c>
      <c r="D5" s="60">
        <v>37319</v>
      </c>
      <c r="E5" s="10">
        <v>35610</v>
      </c>
      <c r="F5" s="61">
        <v>32861.66934</v>
      </c>
    </row>
    <row r="6" spans="2:6" ht="16.649999999999999" customHeight="1" x14ac:dyDescent="0.25">
      <c r="B6" s="42"/>
      <c r="C6" s="42" t="s">
        <v>54</v>
      </c>
      <c r="D6" s="60">
        <v>23605</v>
      </c>
      <c r="E6" s="10">
        <v>21460</v>
      </c>
      <c r="F6" s="61">
        <v>19508.355239999997</v>
      </c>
    </row>
    <row r="7" spans="2:6" ht="16.649999999999999" customHeight="1" x14ac:dyDescent="0.25">
      <c r="B7" s="42"/>
      <c r="C7" s="42" t="s">
        <v>55</v>
      </c>
      <c r="D7" s="60">
        <v>2512</v>
      </c>
      <c r="E7" s="10">
        <v>2262</v>
      </c>
      <c r="F7" s="61">
        <v>2328.55699</v>
      </c>
    </row>
    <row r="8" spans="2:6" ht="16.649999999999999" customHeight="1" thickBot="1" x14ac:dyDescent="0.3">
      <c r="B8" s="62"/>
      <c r="C8" s="62" t="s">
        <v>56</v>
      </c>
      <c r="D8" s="60">
        <v>46250</v>
      </c>
      <c r="E8" s="10">
        <v>46121</v>
      </c>
      <c r="F8" s="61">
        <v>43347.085400000004</v>
      </c>
    </row>
    <row r="9" spans="2:6" ht="16.649999999999999" customHeight="1" thickBot="1" x14ac:dyDescent="0.3">
      <c r="B9" s="213" t="s">
        <v>57</v>
      </c>
      <c r="C9" s="63"/>
      <c r="D9" s="64">
        <v>109686</v>
      </c>
      <c r="E9" s="65">
        <v>105453</v>
      </c>
      <c r="F9" s="66">
        <v>98045.666969999991</v>
      </c>
    </row>
    <row r="10" spans="2:6" ht="16.649999999999999" customHeight="1" x14ac:dyDescent="0.25">
      <c r="B10" s="56" t="s">
        <v>16</v>
      </c>
      <c r="C10" s="56" t="s">
        <v>58</v>
      </c>
      <c r="D10" s="60">
        <v>112021</v>
      </c>
      <c r="E10" s="10">
        <v>99899</v>
      </c>
      <c r="F10" s="61">
        <v>91965.990190000011</v>
      </c>
    </row>
    <row r="11" spans="2:6" ht="16.649999999999999" customHeight="1" x14ac:dyDescent="0.25">
      <c r="B11" s="42"/>
      <c r="C11" s="42" t="s">
        <v>59</v>
      </c>
      <c r="D11" s="60">
        <v>19346</v>
      </c>
      <c r="E11" s="10">
        <v>15822</v>
      </c>
      <c r="F11" s="61">
        <v>14261.646279999999</v>
      </c>
    </row>
    <row r="12" spans="2:6" ht="16.649999999999999" customHeight="1" x14ac:dyDescent="0.25">
      <c r="B12" s="42"/>
      <c r="C12" s="42" t="s">
        <v>60</v>
      </c>
      <c r="D12" s="60">
        <v>16568</v>
      </c>
      <c r="E12" s="10">
        <v>16270</v>
      </c>
      <c r="F12" s="61">
        <v>14467.387280000004</v>
      </c>
    </row>
    <row r="13" spans="2:6" ht="16.649999999999999" customHeight="1" x14ac:dyDescent="0.25">
      <c r="B13" s="42"/>
      <c r="C13" s="42" t="s">
        <v>61</v>
      </c>
      <c r="D13" s="60">
        <v>56162</v>
      </c>
      <c r="E13" s="10">
        <v>52544</v>
      </c>
      <c r="F13" s="61">
        <v>43131.500169999985</v>
      </c>
    </row>
    <row r="14" spans="2:6" ht="16.649999999999999" customHeight="1" x14ac:dyDescent="0.25">
      <c r="B14" s="42"/>
      <c r="C14" s="42" t="s">
        <v>62</v>
      </c>
      <c r="D14" s="60">
        <v>15146</v>
      </c>
      <c r="E14" s="10">
        <v>11191</v>
      </c>
      <c r="F14" s="61">
        <v>7059.0500799999991</v>
      </c>
    </row>
    <row r="15" spans="2:6" ht="16.649999999999999" customHeight="1" x14ac:dyDescent="0.25">
      <c r="B15" s="42"/>
      <c r="C15" s="42" t="s">
        <v>63</v>
      </c>
      <c r="D15" s="60">
        <v>16066</v>
      </c>
      <c r="E15" s="10">
        <v>15830</v>
      </c>
      <c r="F15" s="61">
        <v>16794.270830000001</v>
      </c>
    </row>
    <row r="16" spans="2:6" ht="16.649999999999999" customHeight="1" x14ac:dyDescent="0.25">
      <c r="B16" s="42"/>
      <c r="C16" s="42" t="s">
        <v>64</v>
      </c>
      <c r="D16" s="60">
        <v>250</v>
      </c>
      <c r="E16" s="10">
        <v>250</v>
      </c>
      <c r="F16" s="61">
        <v>341.88749999999999</v>
      </c>
    </row>
    <row r="17" spans="2:6" ht="16.649999999999999" customHeight="1" thickBot="1" x14ac:dyDescent="0.3">
      <c r="B17" s="62"/>
      <c r="C17" s="62" t="s">
        <v>65</v>
      </c>
      <c r="D17" s="60">
        <v>325</v>
      </c>
      <c r="E17" s="10">
        <v>325</v>
      </c>
      <c r="F17" s="61">
        <v>325.76301999999993</v>
      </c>
    </row>
    <row r="18" spans="2:6" ht="16.649999999999999" customHeight="1" thickBot="1" x14ac:dyDescent="0.3">
      <c r="B18" s="67" t="s">
        <v>66</v>
      </c>
      <c r="C18" s="63"/>
      <c r="D18" s="64">
        <v>235884</v>
      </c>
      <c r="E18" s="65">
        <v>212131</v>
      </c>
      <c r="F18" s="66">
        <v>188347.49535000001</v>
      </c>
    </row>
    <row r="19" spans="2:6" ht="16.649999999999999" customHeight="1" x14ac:dyDescent="0.25">
      <c r="B19" s="56" t="s">
        <v>17</v>
      </c>
      <c r="C19" s="56" t="s">
        <v>67</v>
      </c>
      <c r="D19" s="60">
        <v>557518</v>
      </c>
      <c r="E19" s="10">
        <v>531768</v>
      </c>
      <c r="F19" s="61">
        <v>507752.79418999981</v>
      </c>
    </row>
    <row r="20" spans="2:6" ht="16.649999999999999" customHeight="1" x14ac:dyDescent="0.25">
      <c r="B20" s="42"/>
      <c r="C20" s="42" t="s">
        <v>68</v>
      </c>
      <c r="D20" s="60">
        <v>79952</v>
      </c>
      <c r="E20" s="10">
        <v>76724</v>
      </c>
      <c r="F20" s="61">
        <v>68222.149429999961</v>
      </c>
    </row>
    <row r="21" spans="2:6" ht="16.649999999999999" customHeight="1" x14ac:dyDescent="0.25">
      <c r="B21" s="42"/>
      <c r="C21" s="42" t="s">
        <v>69</v>
      </c>
      <c r="D21" s="60">
        <v>216</v>
      </c>
      <c r="E21" s="10">
        <v>216</v>
      </c>
      <c r="F21" s="61">
        <v>193.74600000000001</v>
      </c>
    </row>
    <row r="22" spans="2:6" ht="16.649999999999999" customHeight="1" x14ac:dyDescent="0.25">
      <c r="B22" s="42"/>
      <c r="C22" s="42" t="s">
        <v>70</v>
      </c>
      <c r="D22" s="60">
        <v>139386</v>
      </c>
      <c r="E22" s="10">
        <v>128961</v>
      </c>
      <c r="F22" s="61">
        <v>123445.46618999998</v>
      </c>
    </row>
    <row r="23" spans="2:6" ht="16.649999999999999" customHeight="1" x14ac:dyDescent="0.25">
      <c r="B23" s="42"/>
      <c r="C23" s="42" t="s">
        <v>71</v>
      </c>
      <c r="D23" s="60">
        <v>4675</v>
      </c>
      <c r="E23" s="10">
        <v>4530</v>
      </c>
      <c r="F23" s="61">
        <v>4375.00702</v>
      </c>
    </row>
    <row r="24" spans="2:6" ht="16.649999999999999" customHeight="1" x14ac:dyDescent="0.25">
      <c r="B24" s="42"/>
      <c r="C24" s="42" t="s">
        <v>72</v>
      </c>
      <c r="D24" s="60">
        <v>310</v>
      </c>
      <c r="E24" s="10">
        <v>460</v>
      </c>
      <c r="F24" s="61">
        <v>358.25744999999995</v>
      </c>
    </row>
    <row r="25" spans="2:6" ht="16.649999999999999" customHeight="1" thickBot="1" x14ac:dyDescent="0.3">
      <c r="B25" s="62"/>
      <c r="C25" s="62" t="s">
        <v>73</v>
      </c>
      <c r="D25" s="60">
        <v>585</v>
      </c>
      <c r="E25" s="10">
        <v>583</v>
      </c>
      <c r="F25" s="61">
        <v>580.68502000000001</v>
      </c>
    </row>
    <row r="26" spans="2:6" ht="16.649999999999999" customHeight="1" thickBot="1" x14ac:dyDescent="0.3">
      <c r="B26" s="68" t="s">
        <v>74</v>
      </c>
      <c r="C26" s="69"/>
      <c r="D26" s="64">
        <v>782642</v>
      </c>
      <c r="E26" s="65">
        <v>743242</v>
      </c>
      <c r="F26" s="66">
        <v>704928.10529999982</v>
      </c>
    </row>
    <row r="27" spans="2:6" ht="16.649999999999999" customHeight="1" x14ac:dyDescent="0.25">
      <c r="B27" s="56" t="s">
        <v>18</v>
      </c>
      <c r="C27" s="56" t="s">
        <v>75</v>
      </c>
      <c r="D27" s="60">
        <v>0</v>
      </c>
      <c r="E27" s="10">
        <v>0</v>
      </c>
      <c r="F27" s="61">
        <v>6935.4213899999995</v>
      </c>
    </row>
    <row r="28" spans="2:6" ht="16.649999999999999" customHeight="1" x14ac:dyDescent="0.25">
      <c r="B28" s="42"/>
      <c r="C28" s="42" t="s">
        <v>76</v>
      </c>
      <c r="D28" s="60">
        <v>3050</v>
      </c>
      <c r="E28" s="10">
        <v>2750</v>
      </c>
      <c r="F28" s="61">
        <v>2717.2629999999999</v>
      </c>
    </row>
    <row r="29" spans="2:6" ht="16.649999999999999" customHeight="1" x14ac:dyDescent="0.25">
      <c r="B29" s="42"/>
      <c r="C29" s="42" t="s">
        <v>77</v>
      </c>
      <c r="D29" s="60">
        <v>5633</v>
      </c>
      <c r="E29" s="10">
        <v>6404</v>
      </c>
      <c r="F29" s="61">
        <v>6334.2046700000001</v>
      </c>
    </row>
    <row r="30" spans="2:6" ht="16.649999999999999" customHeight="1" x14ac:dyDescent="0.25">
      <c r="B30" s="42"/>
      <c r="C30" s="42" t="s">
        <v>78</v>
      </c>
      <c r="D30" s="60">
        <v>10116</v>
      </c>
      <c r="E30" s="10">
        <v>8378</v>
      </c>
      <c r="F30" s="61">
        <v>6883.1875999999993</v>
      </c>
    </row>
    <row r="31" spans="2:6" ht="16.649999999999999" customHeight="1" x14ac:dyDescent="0.25">
      <c r="B31" s="42"/>
      <c r="C31" s="42" t="s">
        <v>79</v>
      </c>
      <c r="D31" s="60">
        <v>3220</v>
      </c>
      <c r="E31" s="10">
        <v>3260</v>
      </c>
      <c r="F31" s="61">
        <v>3688.3126699999998</v>
      </c>
    </row>
    <row r="32" spans="2:6" ht="16.649999999999999" customHeight="1" x14ac:dyDescent="0.25">
      <c r="B32" s="42"/>
      <c r="C32" s="42" t="s">
        <v>80</v>
      </c>
      <c r="D32" s="60">
        <v>800</v>
      </c>
      <c r="E32" s="10">
        <v>1260</v>
      </c>
      <c r="F32" s="61">
        <v>1557.2135700000001</v>
      </c>
    </row>
    <row r="33" spans="2:6" ht="16.649999999999999" customHeight="1" x14ac:dyDescent="0.25">
      <c r="B33" s="42"/>
      <c r="C33" s="42" t="s">
        <v>81</v>
      </c>
      <c r="D33" s="60">
        <v>128</v>
      </c>
      <c r="E33" s="10">
        <v>128</v>
      </c>
      <c r="F33" s="61">
        <v>106.07899999999999</v>
      </c>
    </row>
    <row r="34" spans="2:6" ht="16.649999999999999" customHeight="1" thickBot="1" x14ac:dyDescent="0.3">
      <c r="B34" s="62"/>
      <c r="C34" s="62" t="s">
        <v>82</v>
      </c>
      <c r="D34" s="60">
        <v>140951</v>
      </c>
      <c r="E34" s="10">
        <v>132712</v>
      </c>
      <c r="F34" s="61">
        <v>122810.91232</v>
      </c>
    </row>
    <row r="35" spans="2:6" ht="16.649999999999999" customHeight="1" thickBot="1" x14ac:dyDescent="0.3">
      <c r="B35" s="67" t="s">
        <v>83</v>
      </c>
      <c r="C35" s="63"/>
      <c r="D35" s="64">
        <v>163898</v>
      </c>
      <c r="E35" s="65">
        <v>154892</v>
      </c>
      <c r="F35" s="66">
        <v>151032.59422</v>
      </c>
    </row>
    <row r="36" spans="2:6" ht="37.35" customHeight="1" thickBot="1" x14ac:dyDescent="0.3">
      <c r="B36" s="217" t="s">
        <v>20</v>
      </c>
      <c r="C36" s="218"/>
      <c r="D36" s="70">
        <v>1292110</v>
      </c>
      <c r="E36" s="71">
        <v>1215718</v>
      </c>
      <c r="F36" s="72">
        <v>1142353.8618399999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1F0CF-9F55-4609-9321-D46D7D3BE34E}">
  <dimension ref="B1:E34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5.09765625" customWidth="1"/>
    <col min="2" max="2" width="31" customWidth="1"/>
    <col min="3" max="3" width="13.3984375" customWidth="1"/>
    <col min="4" max="5" width="11.59765625" customWidth="1"/>
  </cols>
  <sheetData>
    <row r="1" spans="2:5" ht="17.399999999999999" x14ac:dyDescent="0.3">
      <c r="B1" s="28"/>
      <c r="C1" s="55"/>
      <c r="E1" s="73" t="s">
        <v>84</v>
      </c>
    </row>
    <row r="2" spans="2:5" x14ac:dyDescent="0.25">
      <c r="B2" s="28"/>
      <c r="C2" s="55"/>
      <c r="D2" s="1"/>
      <c r="E2" s="3" t="s">
        <v>1</v>
      </c>
    </row>
    <row r="3" spans="2:5" ht="14.4" thickBot="1" x14ac:dyDescent="0.3">
      <c r="B3" s="28"/>
      <c r="C3" s="55"/>
      <c r="D3" s="1"/>
      <c r="E3" s="3"/>
    </row>
    <row r="4" spans="2:5" ht="47.4" customHeight="1" thickBot="1" x14ac:dyDescent="0.3">
      <c r="B4" s="219" t="s">
        <v>85</v>
      </c>
      <c r="C4" s="220" t="s">
        <v>23</v>
      </c>
      <c r="D4" s="221" t="s">
        <v>5</v>
      </c>
      <c r="E4" s="222" t="s">
        <v>25</v>
      </c>
    </row>
    <row r="5" spans="2:5" ht="16.649999999999999" customHeight="1" x14ac:dyDescent="0.25">
      <c r="B5" s="74" t="s">
        <v>86</v>
      </c>
      <c r="C5" s="75">
        <v>19853</v>
      </c>
      <c r="D5" s="76">
        <v>17980</v>
      </c>
      <c r="E5" s="77">
        <v>16357.914639999999</v>
      </c>
    </row>
    <row r="6" spans="2:5" ht="16.649999999999999" customHeight="1" x14ac:dyDescent="0.25">
      <c r="B6" s="78" t="s">
        <v>87</v>
      </c>
      <c r="C6" s="79">
        <v>25500</v>
      </c>
      <c r="D6" s="80">
        <v>25529</v>
      </c>
      <c r="E6" s="81">
        <v>22028.243220000004</v>
      </c>
    </row>
    <row r="7" spans="2:5" ht="16.649999999999999" customHeight="1" x14ac:dyDescent="0.25">
      <c r="B7" s="78" t="s">
        <v>88</v>
      </c>
      <c r="C7" s="79">
        <v>12750</v>
      </c>
      <c r="D7" s="80">
        <v>11575</v>
      </c>
      <c r="E7" s="81">
        <v>10676.599770000001</v>
      </c>
    </row>
    <row r="8" spans="2:5" ht="16.649999999999999" customHeight="1" x14ac:dyDescent="0.25">
      <c r="B8" s="78" t="s">
        <v>89</v>
      </c>
      <c r="C8" s="79">
        <v>3120</v>
      </c>
      <c r="D8" s="80">
        <v>3005</v>
      </c>
      <c r="E8" s="81">
        <v>3012.9405299999999</v>
      </c>
    </row>
    <row r="9" spans="2:5" ht="16.649999999999999" customHeight="1" x14ac:dyDescent="0.25">
      <c r="B9" s="78" t="s">
        <v>90</v>
      </c>
      <c r="C9" s="79">
        <v>10277</v>
      </c>
      <c r="D9" s="80">
        <v>12125</v>
      </c>
      <c r="E9" s="81">
        <v>9956.2075600000007</v>
      </c>
    </row>
    <row r="10" spans="2:5" ht="16.649999999999999" customHeight="1" x14ac:dyDescent="0.25">
      <c r="B10" s="78" t="s">
        <v>91</v>
      </c>
      <c r="C10" s="79">
        <v>130162</v>
      </c>
      <c r="D10" s="80">
        <v>121843</v>
      </c>
      <c r="E10" s="81">
        <v>114745.98079999992</v>
      </c>
    </row>
    <row r="11" spans="2:5" ht="16.649999999999999" customHeight="1" x14ac:dyDescent="0.25">
      <c r="B11" s="78" t="s">
        <v>92</v>
      </c>
      <c r="C11" s="79">
        <v>156244</v>
      </c>
      <c r="D11" s="80">
        <v>151953</v>
      </c>
      <c r="E11" s="81">
        <v>135616.20379000012</v>
      </c>
    </row>
    <row r="12" spans="2:5" ht="16.649999999999999" customHeight="1" x14ac:dyDescent="0.25">
      <c r="B12" s="78" t="s">
        <v>93</v>
      </c>
      <c r="C12" s="79">
        <v>1938</v>
      </c>
      <c r="D12" s="80">
        <v>1954</v>
      </c>
      <c r="E12" s="81">
        <v>1757.2951700000001</v>
      </c>
    </row>
    <row r="13" spans="2:5" ht="16.649999999999999" customHeight="1" x14ac:dyDescent="0.25">
      <c r="B13" s="78" t="s">
        <v>94</v>
      </c>
      <c r="C13" s="79">
        <v>4675</v>
      </c>
      <c r="D13" s="80">
        <v>4530</v>
      </c>
      <c r="E13" s="81">
        <v>4375.00702</v>
      </c>
    </row>
    <row r="14" spans="2:5" ht="16.649999999999999" customHeight="1" x14ac:dyDescent="0.25">
      <c r="B14" s="78" t="s">
        <v>95</v>
      </c>
      <c r="C14" s="79">
        <v>3085</v>
      </c>
      <c r="D14" s="80">
        <v>3075</v>
      </c>
      <c r="E14" s="81">
        <v>2720.2261600000002</v>
      </c>
    </row>
    <row r="15" spans="2:5" ht="16.649999999999999" customHeight="1" x14ac:dyDescent="0.25">
      <c r="B15" s="78" t="s">
        <v>96</v>
      </c>
      <c r="C15" s="79">
        <v>1993</v>
      </c>
      <c r="D15" s="80">
        <v>2273</v>
      </c>
      <c r="E15" s="81">
        <v>1812.5107299999991</v>
      </c>
    </row>
    <row r="16" spans="2:5" ht="16.649999999999999" customHeight="1" x14ac:dyDescent="0.25">
      <c r="B16" s="78" t="s">
        <v>97</v>
      </c>
      <c r="C16" s="79">
        <v>-553440</v>
      </c>
      <c r="D16" s="80">
        <v>-538785</v>
      </c>
      <c r="E16" s="81">
        <v>-474196.37468999997</v>
      </c>
    </row>
    <row r="17" spans="2:5" ht="16.649999999999999" customHeight="1" x14ac:dyDescent="0.25">
      <c r="B17" s="78" t="s">
        <v>98</v>
      </c>
      <c r="C17" s="79">
        <v>11498</v>
      </c>
      <c r="D17" s="80">
        <v>11838</v>
      </c>
      <c r="E17" s="81">
        <v>10006.94428</v>
      </c>
    </row>
    <row r="18" spans="2:5" ht="16.649999999999999" customHeight="1" x14ac:dyDescent="0.25">
      <c r="B18" s="78" t="s">
        <v>99</v>
      </c>
      <c r="C18" s="79">
        <v>12796</v>
      </c>
      <c r="D18" s="80">
        <v>13392</v>
      </c>
      <c r="E18" s="81">
        <v>11868.68159</v>
      </c>
    </row>
    <row r="19" spans="2:5" ht="16.649999999999999" customHeight="1" x14ac:dyDescent="0.25">
      <c r="B19" s="78" t="s">
        <v>100</v>
      </c>
      <c r="C19" s="79">
        <v>1925</v>
      </c>
      <c r="D19" s="80">
        <v>1072</v>
      </c>
      <c r="E19" s="81">
        <v>1378.1684299999999</v>
      </c>
    </row>
    <row r="20" spans="2:5" ht="16.649999999999999" customHeight="1" x14ac:dyDescent="0.25">
      <c r="B20" s="78" t="s">
        <v>101</v>
      </c>
      <c r="C20" s="79">
        <v>3065</v>
      </c>
      <c r="D20" s="80">
        <v>2745</v>
      </c>
      <c r="E20" s="81">
        <v>2462.1272299999996</v>
      </c>
    </row>
    <row r="21" spans="2:5" ht="16.649999999999999" customHeight="1" x14ac:dyDescent="0.25">
      <c r="B21" s="78" t="s">
        <v>102</v>
      </c>
      <c r="C21" s="79">
        <v>14138</v>
      </c>
      <c r="D21" s="80">
        <v>12638</v>
      </c>
      <c r="E21" s="81">
        <v>11560.763249999998</v>
      </c>
    </row>
    <row r="22" spans="2:5" ht="16.649999999999999" customHeight="1" x14ac:dyDescent="0.25">
      <c r="B22" s="78" t="s">
        <v>103</v>
      </c>
      <c r="C22" s="79">
        <v>0</v>
      </c>
      <c r="D22" s="80">
        <v>0</v>
      </c>
      <c r="E22" s="81">
        <v>0</v>
      </c>
    </row>
    <row r="23" spans="2:5" ht="16.649999999999999" customHeight="1" x14ac:dyDescent="0.25">
      <c r="B23" s="78" t="s">
        <v>104</v>
      </c>
      <c r="C23" s="79">
        <v>32845</v>
      </c>
      <c r="D23" s="80">
        <v>29260</v>
      </c>
      <c r="E23" s="81">
        <v>20914.73686999999</v>
      </c>
    </row>
    <row r="24" spans="2:5" ht="16.649999999999999" customHeight="1" x14ac:dyDescent="0.25">
      <c r="B24" s="78" t="s">
        <v>105</v>
      </c>
      <c r="C24" s="79">
        <v>470</v>
      </c>
      <c r="D24" s="80">
        <v>692</v>
      </c>
      <c r="E24" s="81">
        <v>785.65188000000001</v>
      </c>
    </row>
    <row r="25" spans="2:5" ht="16.649999999999999" customHeight="1" x14ac:dyDescent="0.25">
      <c r="B25" s="78" t="s">
        <v>106</v>
      </c>
      <c r="C25" s="79">
        <v>1055</v>
      </c>
      <c r="D25" s="80">
        <v>1015</v>
      </c>
      <c r="E25" s="81">
        <v>927.21896000000015</v>
      </c>
    </row>
    <row r="26" spans="2:5" ht="16.649999999999999" customHeight="1" x14ac:dyDescent="0.25">
      <c r="B26" s="78" t="s">
        <v>107</v>
      </c>
      <c r="C26" s="79">
        <v>2709</v>
      </c>
      <c r="D26" s="80">
        <v>2485</v>
      </c>
      <c r="E26" s="81">
        <v>2375.6610700000001</v>
      </c>
    </row>
    <row r="27" spans="2:5" ht="16.649999999999999" customHeight="1" x14ac:dyDescent="0.25">
      <c r="B27" s="78" t="s">
        <v>108</v>
      </c>
      <c r="C27" s="79">
        <v>145</v>
      </c>
      <c r="D27" s="80">
        <v>140</v>
      </c>
      <c r="E27" s="81">
        <v>61.295610000000032</v>
      </c>
    </row>
    <row r="28" spans="2:5" ht="16.649999999999999" customHeight="1" x14ac:dyDescent="0.25">
      <c r="B28" s="78" t="s">
        <v>109</v>
      </c>
      <c r="C28" s="79">
        <v>11703</v>
      </c>
      <c r="D28" s="80">
        <v>9473</v>
      </c>
      <c r="E28" s="81">
        <v>7897.5348800000029</v>
      </c>
    </row>
    <row r="29" spans="2:5" ht="16.649999999999999" customHeight="1" x14ac:dyDescent="0.25">
      <c r="B29" s="78" t="s">
        <v>110</v>
      </c>
      <c r="C29" s="79">
        <v>25366</v>
      </c>
      <c r="D29" s="80">
        <v>35744</v>
      </c>
      <c r="E29" s="81">
        <v>25185.659650000001</v>
      </c>
    </row>
    <row r="30" spans="2:5" ht="16.649999999999999" customHeight="1" x14ac:dyDescent="0.25">
      <c r="B30" s="78" t="s">
        <v>111</v>
      </c>
      <c r="C30" s="79">
        <v>4946</v>
      </c>
      <c r="D30" s="80">
        <v>4402</v>
      </c>
      <c r="E30" s="81">
        <v>3877.6870899999999</v>
      </c>
    </row>
    <row r="31" spans="2:5" ht="16.649999999999999" customHeight="1" x14ac:dyDescent="0.25">
      <c r="B31" s="78" t="s">
        <v>112</v>
      </c>
      <c r="C31" s="79">
        <v>41265</v>
      </c>
      <c r="D31" s="80">
        <v>39331</v>
      </c>
      <c r="E31" s="81">
        <v>33219.305489999984</v>
      </c>
    </row>
    <row r="32" spans="2:5" ht="16.649999999999999" customHeight="1" x14ac:dyDescent="0.25">
      <c r="B32" s="78" t="s">
        <v>113</v>
      </c>
      <c r="C32" s="79">
        <v>1816</v>
      </c>
      <c r="D32" s="80">
        <v>1080</v>
      </c>
      <c r="E32" s="81">
        <v>787.33708000000001</v>
      </c>
    </row>
    <row r="33" spans="2:5" ht="16.649999999999999" customHeight="1" thickBot="1" x14ac:dyDescent="0.3">
      <c r="B33" s="82" t="s">
        <v>114</v>
      </c>
      <c r="C33" s="79">
        <v>18101</v>
      </c>
      <c r="D33" s="80">
        <v>17636</v>
      </c>
      <c r="E33" s="81">
        <v>14355.86318</v>
      </c>
    </row>
    <row r="34" spans="2:5" ht="34.35" customHeight="1" thickBot="1" x14ac:dyDescent="0.3">
      <c r="B34" s="83" t="s">
        <v>20</v>
      </c>
      <c r="C34" s="84">
        <v>0</v>
      </c>
      <c r="D34" s="85">
        <v>0</v>
      </c>
      <c r="E34" s="86">
        <v>-3472.6087599999046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8190-6C8D-40CF-9CFA-1C54E34DB774}">
  <dimension ref="A1:F28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3.09765625" customWidth="1"/>
    <col min="3" max="3" width="21.5" customWidth="1"/>
    <col min="4" max="6" width="14" customWidth="1"/>
  </cols>
  <sheetData>
    <row r="1" spans="1:6" ht="17.399999999999999" x14ac:dyDescent="0.3">
      <c r="B1" s="28"/>
      <c r="C1" s="55"/>
      <c r="F1" s="73" t="s">
        <v>115</v>
      </c>
    </row>
    <row r="2" spans="1:6" ht="17.399999999999999" x14ac:dyDescent="0.3">
      <c r="B2" s="28"/>
      <c r="C2" s="55"/>
      <c r="D2" s="1"/>
      <c r="E2" s="73"/>
      <c r="F2" s="3" t="s">
        <v>1</v>
      </c>
    </row>
    <row r="3" spans="1:6" ht="14.4" thickBot="1" x14ac:dyDescent="0.3">
      <c r="B3" s="28"/>
      <c r="C3" s="55"/>
      <c r="D3" s="1"/>
      <c r="E3" s="3"/>
    </row>
    <row r="4" spans="1:6" ht="28.2" thickBot="1" x14ac:dyDescent="0.3">
      <c r="B4" s="87" t="s">
        <v>2</v>
      </c>
      <c r="C4" s="87" t="s">
        <v>116</v>
      </c>
      <c r="D4" s="88" t="s">
        <v>23</v>
      </c>
      <c r="E4" s="89" t="s">
        <v>5</v>
      </c>
      <c r="F4" s="89" t="s">
        <v>25</v>
      </c>
    </row>
    <row r="5" spans="1:6" ht="23.4" customHeight="1" x14ac:dyDescent="0.25">
      <c r="A5" s="90"/>
      <c r="B5" s="91" t="s">
        <v>7</v>
      </c>
      <c r="C5" s="92" t="s">
        <v>117</v>
      </c>
      <c r="D5" s="57">
        <v>-553340</v>
      </c>
      <c r="E5" s="58">
        <v>-538710</v>
      </c>
      <c r="F5" s="59">
        <v>-474061.43871999998</v>
      </c>
    </row>
    <row r="6" spans="1:6" ht="23.4" customHeight="1" x14ac:dyDescent="0.25">
      <c r="A6" s="90"/>
      <c r="B6" s="93"/>
      <c r="C6" s="94" t="s">
        <v>118</v>
      </c>
      <c r="D6" s="60">
        <v>-318116</v>
      </c>
      <c r="E6" s="10">
        <v>-298826</v>
      </c>
      <c r="F6" s="61">
        <v>-295578.40236999997</v>
      </c>
    </row>
    <row r="7" spans="1:6" ht="23.4" customHeight="1" x14ac:dyDescent="0.25">
      <c r="A7" s="90"/>
      <c r="B7" s="93"/>
      <c r="C7" s="94" t="s">
        <v>119</v>
      </c>
      <c r="D7" s="60">
        <v>-92781</v>
      </c>
      <c r="E7" s="10">
        <v>-85473</v>
      </c>
      <c r="F7" s="61">
        <v>-85920.618999999977</v>
      </c>
    </row>
    <row r="8" spans="1:6" ht="23.4" customHeight="1" x14ac:dyDescent="0.25">
      <c r="A8" s="90"/>
      <c r="B8" s="93"/>
      <c r="C8" s="94" t="s">
        <v>120</v>
      </c>
      <c r="D8" s="60">
        <v>-84036</v>
      </c>
      <c r="E8" s="10">
        <v>-73050</v>
      </c>
      <c r="F8" s="61">
        <v>-80653</v>
      </c>
    </row>
    <row r="9" spans="1:6" ht="23.4" customHeight="1" x14ac:dyDescent="0.25">
      <c r="A9" s="90"/>
      <c r="B9" s="93"/>
      <c r="C9" s="94" t="s">
        <v>121</v>
      </c>
      <c r="D9" s="60">
        <v>-129609</v>
      </c>
      <c r="E9" s="10">
        <v>-109432</v>
      </c>
      <c r="F9" s="61">
        <v>-107897.17856</v>
      </c>
    </row>
    <row r="10" spans="1:6" ht="23.4" customHeight="1" x14ac:dyDescent="0.25">
      <c r="A10" s="90"/>
      <c r="B10" s="93"/>
      <c r="C10" s="94" t="s">
        <v>122</v>
      </c>
      <c r="D10" s="60">
        <v>-8715</v>
      </c>
      <c r="E10" s="10">
        <v>-8911</v>
      </c>
      <c r="F10" s="61">
        <v>-9450.766889999999</v>
      </c>
    </row>
    <row r="11" spans="1:6" ht="23.4" customHeight="1" x14ac:dyDescent="0.25">
      <c r="A11" s="90"/>
      <c r="B11" s="93"/>
      <c r="C11" s="94" t="s">
        <v>123</v>
      </c>
      <c r="D11" s="60">
        <v>0</v>
      </c>
      <c r="E11" s="10">
        <v>-35</v>
      </c>
      <c r="F11" s="61">
        <v>-55.245419999999996</v>
      </c>
    </row>
    <row r="12" spans="1:6" ht="23.4" customHeight="1" x14ac:dyDescent="0.25">
      <c r="A12" s="90"/>
      <c r="B12" s="93"/>
      <c r="C12" s="94" t="s">
        <v>124</v>
      </c>
      <c r="D12" s="60">
        <v>-49202</v>
      </c>
      <c r="E12" s="10">
        <v>-49496</v>
      </c>
      <c r="F12" s="61">
        <v>-44764.097600000001</v>
      </c>
    </row>
    <row r="13" spans="1:6" ht="23.4" customHeight="1" x14ac:dyDescent="0.25">
      <c r="A13" s="90"/>
      <c r="B13" s="93"/>
      <c r="C13" s="94" t="s">
        <v>125</v>
      </c>
      <c r="D13" s="60">
        <v>-2860</v>
      </c>
      <c r="E13" s="10">
        <v>-2597</v>
      </c>
      <c r="F13" s="61">
        <v>-2771.6585800000003</v>
      </c>
    </row>
    <row r="14" spans="1:6" ht="23.4" customHeight="1" thickBot="1" x14ac:dyDescent="0.3">
      <c r="B14" s="95"/>
      <c r="C14" s="96" t="s">
        <v>126</v>
      </c>
      <c r="D14" s="60">
        <v>-53451</v>
      </c>
      <c r="E14" s="10">
        <v>-49188</v>
      </c>
      <c r="F14" s="61">
        <v>-44674.063459999998</v>
      </c>
    </row>
    <row r="15" spans="1:6" ht="23.4" customHeight="1" thickBot="1" x14ac:dyDescent="0.3">
      <c r="B15" s="97" t="s">
        <v>13</v>
      </c>
      <c r="C15" s="98"/>
      <c r="D15" s="99">
        <v>-1292110</v>
      </c>
      <c r="E15" s="100">
        <v>-1215718</v>
      </c>
      <c r="F15" s="101">
        <v>-1145826.4706000001</v>
      </c>
    </row>
    <row r="16" spans="1:6" ht="23.4" customHeight="1" x14ac:dyDescent="0.25">
      <c r="B16" s="91" t="s">
        <v>14</v>
      </c>
      <c r="C16" s="92" t="s">
        <v>120</v>
      </c>
      <c r="D16" s="60">
        <v>84036</v>
      </c>
      <c r="E16" s="10">
        <v>73050</v>
      </c>
      <c r="F16" s="61">
        <v>80653</v>
      </c>
    </row>
    <row r="17" spans="2:6" ht="23.4" customHeight="1" x14ac:dyDescent="0.25">
      <c r="B17" s="93"/>
      <c r="C17" s="94" t="s">
        <v>127</v>
      </c>
      <c r="D17" s="60">
        <v>0</v>
      </c>
      <c r="E17" s="10">
        <v>6000</v>
      </c>
      <c r="F17" s="61">
        <v>1320.6</v>
      </c>
    </row>
    <row r="18" spans="2:6" ht="23.4" customHeight="1" x14ac:dyDescent="0.25">
      <c r="B18" s="93"/>
      <c r="C18" s="94" t="s">
        <v>128</v>
      </c>
      <c r="D18" s="60">
        <v>197231</v>
      </c>
      <c r="E18" s="10">
        <v>193987</v>
      </c>
      <c r="F18" s="61">
        <v>177943.04446000018</v>
      </c>
    </row>
    <row r="19" spans="2:6" ht="23.4" customHeight="1" x14ac:dyDescent="0.25">
      <c r="B19" s="93"/>
      <c r="C19" s="94" t="s">
        <v>129</v>
      </c>
      <c r="D19" s="60">
        <v>2512</v>
      </c>
      <c r="E19" s="10">
        <v>2262</v>
      </c>
      <c r="F19" s="61">
        <v>2328.55699</v>
      </c>
    </row>
    <row r="20" spans="2:6" ht="23.4" customHeight="1" x14ac:dyDescent="0.25">
      <c r="B20" s="93"/>
      <c r="C20" s="94" t="s">
        <v>130</v>
      </c>
      <c r="D20" s="60">
        <v>191756</v>
      </c>
      <c r="E20" s="10">
        <v>182200</v>
      </c>
      <c r="F20" s="61">
        <v>164481.20043</v>
      </c>
    </row>
    <row r="21" spans="2:6" ht="23.4" customHeight="1" x14ac:dyDescent="0.25">
      <c r="B21" s="93"/>
      <c r="C21" s="94" t="s">
        <v>131</v>
      </c>
      <c r="D21" s="60">
        <v>279880</v>
      </c>
      <c r="E21" s="10">
        <v>254231</v>
      </c>
      <c r="F21" s="61">
        <v>226432.07741000023</v>
      </c>
    </row>
    <row r="22" spans="2:6" ht="23.4" customHeight="1" x14ac:dyDescent="0.25">
      <c r="B22" s="93"/>
      <c r="C22" s="94" t="s">
        <v>132</v>
      </c>
      <c r="D22" s="60">
        <v>46250</v>
      </c>
      <c r="E22" s="10">
        <v>46121</v>
      </c>
      <c r="F22" s="61">
        <v>43578.160400000001</v>
      </c>
    </row>
    <row r="23" spans="2:6" ht="23.4" customHeight="1" x14ac:dyDescent="0.25">
      <c r="B23" s="93"/>
      <c r="C23" s="94" t="s">
        <v>133</v>
      </c>
      <c r="D23" s="60">
        <v>106341</v>
      </c>
      <c r="E23" s="10">
        <v>97017</v>
      </c>
      <c r="F23" s="61">
        <v>94903.168929999927</v>
      </c>
    </row>
    <row r="24" spans="2:6" ht="23.4" customHeight="1" x14ac:dyDescent="0.25">
      <c r="B24" s="93"/>
      <c r="C24" s="94" t="s">
        <v>134</v>
      </c>
      <c r="D24" s="60">
        <v>351059</v>
      </c>
      <c r="E24" s="10">
        <v>328906</v>
      </c>
      <c r="F24" s="61">
        <v>322171.75595999998</v>
      </c>
    </row>
    <row r="25" spans="2:6" ht="23.4" customHeight="1" x14ac:dyDescent="0.25">
      <c r="B25" s="93"/>
      <c r="C25" s="94" t="s">
        <v>135</v>
      </c>
      <c r="D25" s="60">
        <v>33045</v>
      </c>
      <c r="E25" s="10">
        <v>31944</v>
      </c>
      <c r="F25" s="61">
        <v>28542.29726000001</v>
      </c>
    </row>
    <row r="26" spans="2:6" ht="23.4" customHeight="1" thickBot="1" x14ac:dyDescent="0.3">
      <c r="B26" s="95"/>
      <c r="C26" s="96" t="s">
        <v>136</v>
      </c>
      <c r="D26" s="60">
        <v>0</v>
      </c>
      <c r="E26" s="10">
        <v>0</v>
      </c>
      <c r="F26" s="61">
        <v>0</v>
      </c>
    </row>
    <row r="27" spans="2:6" ht="23.4" customHeight="1" thickBot="1" x14ac:dyDescent="0.3">
      <c r="B27" s="102" t="s">
        <v>19</v>
      </c>
      <c r="C27" s="98"/>
      <c r="D27" s="99">
        <v>1292110</v>
      </c>
      <c r="E27" s="100">
        <v>1215718</v>
      </c>
      <c r="F27" s="101">
        <v>1142353.8618400004</v>
      </c>
    </row>
    <row r="28" spans="2:6" ht="23.4" customHeight="1" thickBot="1" x14ac:dyDescent="0.3">
      <c r="B28" s="103" t="s">
        <v>20</v>
      </c>
      <c r="C28" s="104"/>
      <c r="D28" s="105">
        <v>0</v>
      </c>
      <c r="E28" s="106">
        <v>0</v>
      </c>
      <c r="F28" s="107">
        <v>-3472.6087599996936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C53A-1EFF-49AA-90B2-CCBDD047676A}">
  <dimension ref="B1:G32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3.59765625" customWidth="1"/>
    <col min="2" max="2" width="27.8984375" bestFit="1" customWidth="1"/>
    <col min="3" max="4" width="7.59765625" customWidth="1"/>
    <col min="5" max="7" width="11.3984375" customWidth="1"/>
  </cols>
  <sheetData>
    <row r="1" spans="2:7" ht="17.399999999999999" x14ac:dyDescent="0.3">
      <c r="B1" s="28"/>
      <c r="C1" s="55"/>
      <c r="G1" s="73" t="s">
        <v>137</v>
      </c>
    </row>
    <row r="2" spans="2:7" x14ac:dyDescent="0.25">
      <c r="B2" s="28"/>
      <c r="C2" s="55"/>
      <c r="G2" s="3" t="s">
        <v>1</v>
      </c>
    </row>
    <row r="3" spans="2:7" ht="14.4" thickBot="1" x14ac:dyDescent="0.3">
      <c r="B3" s="28"/>
      <c r="C3" s="55"/>
    </row>
    <row r="4" spans="2:7" ht="28.2" thickBot="1" x14ac:dyDescent="0.3">
      <c r="B4" s="223" t="s">
        <v>85</v>
      </c>
      <c r="C4" s="223" t="s">
        <v>139</v>
      </c>
      <c r="D4" s="231" t="s">
        <v>140</v>
      </c>
      <c r="E4" s="224" t="s">
        <v>23</v>
      </c>
      <c r="F4" s="225" t="s">
        <v>24</v>
      </c>
      <c r="G4" s="226" t="s">
        <v>25</v>
      </c>
    </row>
    <row r="5" spans="2:7" ht="19.649999999999999" customHeight="1" x14ac:dyDescent="0.25">
      <c r="B5" s="109" t="s">
        <v>86</v>
      </c>
      <c r="C5" s="110">
        <v>38</v>
      </c>
      <c r="D5" s="111">
        <v>38</v>
      </c>
      <c r="E5" s="111">
        <v>9350</v>
      </c>
      <c r="F5" s="112">
        <v>8790</v>
      </c>
      <c r="G5" s="113">
        <v>8439.0756299999994</v>
      </c>
    </row>
    <row r="6" spans="2:7" ht="19.649999999999999" customHeight="1" x14ac:dyDescent="0.25">
      <c r="B6" s="109" t="s">
        <v>87</v>
      </c>
      <c r="C6" s="114">
        <v>46.9</v>
      </c>
      <c r="D6" s="115">
        <v>47.4</v>
      </c>
      <c r="E6" s="115">
        <v>11921</v>
      </c>
      <c r="F6" s="116">
        <v>10464</v>
      </c>
      <c r="G6" s="113">
        <v>10036.791610000002</v>
      </c>
    </row>
    <row r="7" spans="2:7" ht="19.649999999999999" customHeight="1" x14ac:dyDescent="0.25">
      <c r="B7" s="109" t="s">
        <v>88</v>
      </c>
      <c r="C7" s="114">
        <v>18.2</v>
      </c>
      <c r="D7" s="115">
        <v>16.899999999999999</v>
      </c>
      <c r="E7" s="115">
        <v>4510</v>
      </c>
      <c r="F7" s="116">
        <v>3950</v>
      </c>
      <c r="G7" s="113">
        <v>3342.8159700000001</v>
      </c>
    </row>
    <row r="8" spans="2:7" ht="19.649999999999999" customHeight="1" x14ac:dyDescent="0.25">
      <c r="B8" s="109" t="s">
        <v>89</v>
      </c>
      <c r="C8" s="114">
        <v>7</v>
      </c>
      <c r="D8" s="115">
        <v>7</v>
      </c>
      <c r="E8" s="115">
        <v>2490</v>
      </c>
      <c r="F8" s="116">
        <v>2315</v>
      </c>
      <c r="G8" s="113">
        <v>2260.4123500000001</v>
      </c>
    </row>
    <row r="9" spans="2:7" ht="19.649999999999999" customHeight="1" x14ac:dyDescent="0.25">
      <c r="B9" s="109" t="s">
        <v>90</v>
      </c>
      <c r="C9" s="114">
        <v>71.5</v>
      </c>
      <c r="D9" s="115">
        <v>72.66</v>
      </c>
      <c r="E9" s="115">
        <v>19085</v>
      </c>
      <c r="F9" s="116">
        <v>18605</v>
      </c>
      <c r="G9" s="113">
        <v>17235.191760000002</v>
      </c>
    </row>
    <row r="10" spans="2:7" ht="19.649999999999999" customHeight="1" x14ac:dyDescent="0.25">
      <c r="B10" s="109" t="s">
        <v>91</v>
      </c>
      <c r="C10" s="114">
        <v>69.900000000000006</v>
      </c>
      <c r="D10" s="115">
        <v>73.600000000000009</v>
      </c>
      <c r="E10" s="115">
        <v>17595</v>
      </c>
      <c r="F10" s="116">
        <v>16660</v>
      </c>
      <c r="G10" s="113">
        <v>16087.729719999999</v>
      </c>
    </row>
    <row r="11" spans="2:7" ht="19.649999999999999" customHeight="1" x14ac:dyDescent="0.25">
      <c r="B11" s="109" t="s">
        <v>92</v>
      </c>
      <c r="C11" s="114">
        <v>1606.3</v>
      </c>
      <c r="D11" s="115">
        <v>1564.12</v>
      </c>
      <c r="E11" s="115">
        <v>346237</v>
      </c>
      <c r="F11" s="116">
        <v>325019</v>
      </c>
      <c r="G11" s="113">
        <v>317327.00209000002</v>
      </c>
    </row>
    <row r="12" spans="2:7" ht="19.649999999999999" customHeight="1" x14ac:dyDescent="0.25">
      <c r="B12" s="109" t="s">
        <v>93</v>
      </c>
      <c r="C12" s="114">
        <v>4.8</v>
      </c>
      <c r="D12" s="115">
        <v>4.8</v>
      </c>
      <c r="E12" s="115">
        <v>1630</v>
      </c>
      <c r="F12" s="116">
        <v>1660</v>
      </c>
      <c r="G12" s="113">
        <v>1316.5998400000001</v>
      </c>
    </row>
    <row r="13" spans="2:7" ht="19.649999999999999" customHeight="1" x14ac:dyDescent="0.25">
      <c r="B13" s="109" t="s">
        <v>95</v>
      </c>
      <c r="C13" s="114">
        <v>8</v>
      </c>
      <c r="D13" s="115">
        <v>8</v>
      </c>
      <c r="E13" s="115">
        <v>1145</v>
      </c>
      <c r="F13" s="116">
        <v>1215</v>
      </c>
      <c r="G13" s="113">
        <v>1168.42498</v>
      </c>
    </row>
    <row r="14" spans="2:7" ht="19.649999999999999" customHeight="1" x14ac:dyDescent="0.25">
      <c r="B14" s="109" t="s">
        <v>96</v>
      </c>
      <c r="C14" s="114">
        <v>12.5</v>
      </c>
      <c r="D14" s="115">
        <v>12.5</v>
      </c>
      <c r="E14" s="115">
        <v>3420</v>
      </c>
      <c r="F14" s="116">
        <v>3200</v>
      </c>
      <c r="G14" s="113">
        <v>3069.6857099999997</v>
      </c>
    </row>
    <row r="15" spans="2:7" ht="19.649999999999999" customHeight="1" x14ac:dyDescent="0.25">
      <c r="B15" s="109" t="s">
        <v>98</v>
      </c>
      <c r="C15" s="114">
        <v>30</v>
      </c>
      <c r="D15" s="115">
        <v>35</v>
      </c>
      <c r="E15" s="115">
        <v>10139</v>
      </c>
      <c r="F15" s="116">
        <v>11598</v>
      </c>
      <c r="G15" s="113">
        <v>9617.2144000000008</v>
      </c>
    </row>
    <row r="16" spans="2:7" ht="19.649999999999999" customHeight="1" x14ac:dyDescent="0.25">
      <c r="B16" s="109" t="s">
        <v>99</v>
      </c>
      <c r="C16" s="114">
        <v>25.8</v>
      </c>
      <c r="D16" s="115">
        <v>25.8</v>
      </c>
      <c r="E16" s="115">
        <v>7830</v>
      </c>
      <c r="F16" s="116">
        <v>7080</v>
      </c>
      <c r="G16" s="113">
        <v>7162.3078400000013</v>
      </c>
    </row>
    <row r="17" spans="2:7" ht="19.649999999999999" customHeight="1" x14ac:dyDescent="0.25">
      <c r="B17" s="109" t="s">
        <v>100</v>
      </c>
      <c r="C17" s="114">
        <v>7.8</v>
      </c>
      <c r="D17" s="115">
        <v>5</v>
      </c>
      <c r="E17" s="115">
        <v>1572</v>
      </c>
      <c r="F17" s="116">
        <v>882</v>
      </c>
      <c r="G17" s="113">
        <v>1073.3849399999999</v>
      </c>
    </row>
    <row r="18" spans="2:7" ht="19.649999999999999" customHeight="1" x14ac:dyDescent="0.25">
      <c r="B18" s="109" t="s">
        <v>101</v>
      </c>
      <c r="C18" s="114">
        <v>5</v>
      </c>
      <c r="D18" s="115">
        <v>5</v>
      </c>
      <c r="E18" s="115">
        <v>1560</v>
      </c>
      <c r="F18" s="116">
        <v>1440</v>
      </c>
      <c r="G18" s="113">
        <v>1159.5413199999998</v>
      </c>
    </row>
    <row r="19" spans="2:7" ht="19.649999999999999" customHeight="1" x14ac:dyDescent="0.25">
      <c r="B19" s="109" t="s">
        <v>102</v>
      </c>
      <c r="C19" s="114">
        <v>19.100000000000001</v>
      </c>
      <c r="D19" s="115">
        <v>20.100000000000001</v>
      </c>
      <c r="E19" s="115">
        <v>5600</v>
      </c>
      <c r="F19" s="116">
        <v>5210</v>
      </c>
      <c r="G19" s="113">
        <v>5023.6532200000001</v>
      </c>
    </row>
    <row r="20" spans="2:7" ht="19.649999999999999" customHeight="1" x14ac:dyDescent="0.25">
      <c r="B20" s="109" t="s">
        <v>103</v>
      </c>
      <c r="C20" s="114">
        <v>272</v>
      </c>
      <c r="D20" s="115">
        <v>272</v>
      </c>
      <c r="E20" s="115">
        <v>44175</v>
      </c>
      <c r="F20" s="116">
        <v>41680</v>
      </c>
      <c r="G20" s="113">
        <v>39484.5193</v>
      </c>
    </row>
    <row r="21" spans="2:7" ht="19.649999999999999" customHeight="1" x14ac:dyDescent="0.25">
      <c r="B21" s="109" t="s">
        <v>104</v>
      </c>
      <c r="C21" s="114">
        <v>72.400000000000006</v>
      </c>
      <c r="D21" s="115">
        <v>73.300000000000011</v>
      </c>
      <c r="E21" s="115">
        <v>15413</v>
      </c>
      <c r="F21" s="116">
        <v>15287</v>
      </c>
      <c r="G21" s="113">
        <v>12861.544379999999</v>
      </c>
    </row>
    <row r="22" spans="2:7" ht="19.649999999999999" customHeight="1" x14ac:dyDescent="0.25">
      <c r="B22" s="109" t="s">
        <v>105</v>
      </c>
      <c r="C22" s="114">
        <v>1</v>
      </c>
      <c r="D22" s="115">
        <v>2</v>
      </c>
      <c r="E22" s="115">
        <v>320</v>
      </c>
      <c r="F22" s="116">
        <v>540</v>
      </c>
      <c r="G22" s="113">
        <v>505.03123999999997</v>
      </c>
    </row>
    <row r="23" spans="2:7" ht="19.649999999999999" customHeight="1" x14ac:dyDescent="0.25">
      <c r="B23" s="109" t="s">
        <v>106</v>
      </c>
      <c r="C23" s="114">
        <v>2</v>
      </c>
      <c r="D23" s="115">
        <v>2.7</v>
      </c>
      <c r="E23" s="115">
        <v>640</v>
      </c>
      <c r="F23" s="116">
        <v>670</v>
      </c>
      <c r="G23" s="113">
        <v>657.00920999999994</v>
      </c>
    </row>
    <row r="24" spans="2:7" ht="19.649999999999999" customHeight="1" x14ac:dyDescent="0.25">
      <c r="B24" s="109" t="s">
        <v>107</v>
      </c>
      <c r="C24" s="114">
        <v>6.5</v>
      </c>
      <c r="D24" s="115">
        <v>6.5</v>
      </c>
      <c r="E24" s="115">
        <v>1900</v>
      </c>
      <c r="F24" s="116">
        <v>1750</v>
      </c>
      <c r="G24" s="113">
        <v>1691.7798699999998</v>
      </c>
    </row>
    <row r="25" spans="2:7" ht="19.649999999999999" customHeight="1" x14ac:dyDescent="0.25">
      <c r="B25" s="109" t="s">
        <v>108</v>
      </c>
      <c r="C25" s="114"/>
      <c r="D25" s="115"/>
      <c r="E25" s="115">
        <v>75</v>
      </c>
      <c r="F25" s="116">
        <v>75</v>
      </c>
      <c r="G25" s="113">
        <v>54.945479999999996</v>
      </c>
    </row>
    <row r="26" spans="2:7" ht="19.649999999999999" customHeight="1" x14ac:dyDescent="0.25">
      <c r="B26" s="109" t="s">
        <v>109</v>
      </c>
      <c r="C26" s="114">
        <v>63.05</v>
      </c>
      <c r="D26" s="115">
        <v>60.199999999999996</v>
      </c>
      <c r="E26" s="115">
        <v>12313</v>
      </c>
      <c r="F26" s="116">
        <v>11390</v>
      </c>
      <c r="G26" s="113">
        <v>11077.09355</v>
      </c>
    </row>
    <row r="27" spans="2:7" ht="19.649999999999999" customHeight="1" x14ac:dyDescent="0.25">
      <c r="B27" s="109" t="s">
        <v>110</v>
      </c>
      <c r="C27" s="114">
        <v>10</v>
      </c>
      <c r="D27" s="115">
        <v>10</v>
      </c>
      <c r="E27" s="115">
        <v>6725</v>
      </c>
      <c r="F27" s="116">
        <v>5895</v>
      </c>
      <c r="G27" s="113">
        <v>618.58344</v>
      </c>
    </row>
    <row r="28" spans="2:7" ht="19.649999999999999" customHeight="1" x14ac:dyDescent="0.25">
      <c r="B28" s="109" t="s">
        <v>111</v>
      </c>
      <c r="C28" s="114">
        <v>20</v>
      </c>
      <c r="D28" s="115">
        <v>18</v>
      </c>
      <c r="E28" s="115">
        <v>4520</v>
      </c>
      <c r="F28" s="116">
        <v>4040</v>
      </c>
      <c r="G28" s="113">
        <v>3670.9345499999999</v>
      </c>
    </row>
    <row r="29" spans="2:7" ht="19.649999999999999" customHeight="1" x14ac:dyDescent="0.25">
      <c r="B29" s="109" t="s">
        <v>112</v>
      </c>
      <c r="C29" s="114">
        <v>131</v>
      </c>
      <c r="D29" s="115">
        <v>133.64999999999998</v>
      </c>
      <c r="E29" s="115">
        <v>31845</v>
      </c>
      <c r="F29" s="116">
        <v>31294</v>
      </c>
      <c r="G29" s="113">
        <v>27767.764579999999</v>
      </c>
    </row>
    <row r="30" spans="2:7" ht="19.649999999999999" customHeight="1" x14ac:dyDescent="0.25">
      <c r="B30" s="109" t="s">
        <v>113</v>
      </c>
      <c r="C30" s="114">
        <v>4</v>
      </c>
      <c r="D30" s="115">
        <v>3</v>
      </c>
      <c r="E30" s="115">
        <v>1180</v>
      </c>
      <c r="F30" s="116">
        <v>740</v>
      </c>
      <c r="G30" s="113">
        <v>601.52698000000009</v>
      </c>
    </row>
    <row r="31" spans="2:7" ht="19.649999999999999" customHeight="1" thickBot="1" x14ac:dyDescent="0.3">
      <c r="B31" s="117" t="s">
        <v>114</v>
      </c>
      <c r="C31" s="118">
        <v>62.1</v>
      </c>
      <c r="D31" s="119">
        <v>60.099999999999994</v>
      </c>
      <c r="E31" s="119">
        <v>12670</v>
      </c>
      <c r="F31" s="120">
        <v>11601</v>
      </c>
      <c r="G31" s="121">
        <v>11697.778689999999</v>
      </c>
    </row>
    <row r="32" spans="2:7" s="230" customFormat="1" ht="25.65" customHeight="1" thickBot="1" x14ac:dyDescent="0.3">
      <c r="B32" s="227" t="s">
        <v>20</v>
      </c>
      <c r="C32" s="228">
        <v>2614.85</v>
      </c>
      <c r="D32" s="228">
        <v>2577.3299999999995</v>
      </c>
      <c r="E32" s="228">
        <v>575860</v>
      </c>
      <c r="F32" s="228">
        <v>543050</v>
      </c>
      <c r="G32" s="229">
        <v>515008.34265000006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8372-F081-431F-A157-992D3C569DDE}">
  <dimension ref="B1:F94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2.09765625" customWidth="1"/>
    <col min="2" max="2" width="22.09765625" customWidth="1"/>
    <col min="3" max="3" width="22.59765625" customWidth="1"/>
    <col min="4" max="6" width="10.5" customWidth="1"/>
  </cols>
  <sheetData>
    <row r="1" spans="2:6" ht="17.399999999999999" x14ac:dyDescent="0.3">
      <c r="B1" s="28"/>
      <c r="C1" s="55"/>
      <c r="F1" s="2" t="s">
        <v>141</v>
      </c>
    </row>
    <row r="2" spans="2:6" x14ac:dyDescent="0.25">
      <c r="B2" s="28"/>
      <c r="C2" s="55"/>
      <c r="F2" s="3" t="s">
        <v>1</v>
      </c>
    </row>
    <row r="3" spans="2:6" ht="14.4" thickBot="1" x14ac:dyDescent="0.3">
      <c r="B3" s="28"/>
      <c r="C3" s="55"/>
    </row>
    <row r="4" spans="2:6" ht="37.65" customHeight="1" thickBot="1" x14ac:dyDescent="0.3">
      <c r="B4" s="237" t="s">
        <v>85</v>
      </c>
      <c r="C4" s="238" t="s">
        <v>142</v>
      </c>
      <c r="D4" s="237" t="s">
        <v>4</v>
      </c>
      <c r="E4" s="239" t="s">
        <v>24</v>
      </c>
      <c r="F4" s="240" t="s">
        <v>25</v>
      </c>
    </row>
    <row r="5" spans="2:6" ht="13.65" customHeight="1" x14ac:dyDescent="0.25">
      <c r="B5" s="109" t="s">
        <v>86</v>
      </c>
      <c r="C5" s="123" t="s">
        <v>143</v>
      </c>
      <c r="D5" s="124">
        <v>-20</v>
      </c>
      <c r="E5" s="112">
        <v>-20</v>
      </c>
      <c r="F5" s="113">
        <v>0</v>
      </c>
    </row>
    <row r="6" spans="2:6" ht="13.65" customHeight="1" thickBot="1" x14ac:dyDescent="0.3">
      <c r="B6" s="117"/>
      <c r="C6" s="117" t="s">
        <v>144</v>
      </c>
      <c r="D6" s="125">
        <v>0</v>
      </c>
      <c r="E6" s="116">
        <v>0</v>
      </c>
      <c r="F6" s="113">
        <v>0</v>
      </c>
    </row>
    <row r="7" spans="2:6" ht="13.65" customHeight="1" thickBot="1" x14ac:dyDescent="0.3">
      <c r="B7" s="126" t="s">
        <v>145</v>
      </c>
      <c r="C7" s="127"/>
      <c r="D7" s="128">
        <v>-20</v>
      </c>
      <c r="E7" s="129">
        <v>-20</v>
      </c>
      <c r="F7" s="130">
        <v>0</v>
      </c>
    </row>
    <row r="8" spans="2:6" ht="13.65" customHeight="1" x14ac:dyDescent="0.25">
      <c r="B8" s="131" t="s">
        <v>87</v>
      </c>
      <c r="C8" s="123" t="s">
        <v>146</v>
      </c>
      <c r="D8" s="125">
        <v>-19630</v>
      </c>
      <c r="E8" s="116">
        <v>-13050</v>
      </c>
      <c r="F8" s="113">
        <v>-13161.105899999999</v>
      </c>
    </row>
    <row r="9" spans="2:6" ht="13.65" customHeight="1" thickBot="1" x14ac:dyDescent="0.3">
      <c r="B9" s="132"/>
      <c r="C9" s="117" t="s">
        <v>147</v>
      </c>
      <c r="D9" s="125">
        <v>0</v>
      </c>
      <c r="E9" s="116">
        <v>0</v>
      </c>
      <c r="F9" s="113">
        <v>-3130</v>
      </c>
    </row>
    <row r="10" spans="2:6" ht="13.65" customHeight="1" thickBot="1" x14ac:dyDescent="0.3">
      <c r="B10" s="126" t="s">
        <v>148</v>
      </c>
      <c r="C10" s="127"/>
      <c r="D10" s="128">
        <v>-19630</v>
      </c>
      <c r="E10" s="129">
        <v>-13050</v>
      </c>
      <c r="F10" s="130">
        <v>-16291.105899999999</v>
      </c>
    </row>
    <row r="11" spans="2:6" ht="13.65" customHeight="1" thickBot="1" x14ac:dyDescent="0.3">
      <c r="B11" s="117" t="s">
        <v>88</v>
      </c>
      <c r="C11" s="133" t="s">
        <v>7</v>
      </c>
      <c r="D11" s="125">
        <v>-660</v>
      </c>
      <c r="E11" s="116">
        <v>-690</v>
      </c>
      <c r="F11" s="113">
        <v>-709.51228000000003</v>
      </c>
    </row>
    <row r="12" spans="2:6" ht="13.65" customHeight="1" thickBot="1" x14ac:dyDescent="0.3">
      <c r="B12" s="134" t="s">
        <v>149</v>
      </c>
      <c r="C12" s="127"/>
      <c r="D12" s="128">
        <v>-660</v>
      </c>
      <c r="E12" s="129">
        <v>-690</v>
      </c>
      <c r="F12" s="130">
        <v>-709.51228000000003</v>
      </c>
    </row>
    <row r="13" spans="2:6" ht="13.65" customHeight="1" thickBot="1" x14ac:dyDescent="0.3">
      <c r="B13" s="117" t="s">
        <v>89</v>
      </c>
      <c r="C13" s="133" t="s">
        <v>89</v>
      </c>
      <c r="D13" s="125">
        <v>-140</v>
      </c>
      <c r="E13" s="116">
        <v>-100</v>
      </c>
      <c r="F13" s="113">
        <v>-138.42834999999999</v>
      </c>
    </row>
    <row r="14" spans="2:6" ht="13.65" customHeight="1" thickBot="1" x14ac:dyDescent="0.3">
      <c r="B14" s="134" t="s">
        <v>150</v>
      </c>
      <c r="C14" s="127"/>
      <c r="D14" s="128">
        <v>-140</v>
      </c>
      <c r="E14" s="129">
        <v>-100</v>
      </c>
      <c r="F14" s="130">
        <v>-138.42834999999999</v>
      </c>
    </row>
    <row r="15" spans="2:6" ht="13.65" customHeight="1" x14ac:dyDescent="0.25">
      <c r="B15" s="109" t="s">
        <v>90</v>
      </c>
      <c r="C15" s="123" t="s">
        <v>151</v>
      </c>
      <c r="D15" s="125">
        <v>-1425</v>
      </c>
      <c r="E15" s="116">
        <v>-1425</v>
      </c>
      <c r="F15" s="113">
        <v>-1796.895</v>
      </c>
    </row>
    <row r="16" spans="2:6" ht="13.65" customHeight="1" x14ac:dyDescent="0.25">
      <c r="B16" s="109"/>
      <c r="C16" s="109" t="s">
        <v>152</v>
      </c>
      <c r="D16" s="125">
        <v>-810</v>
      </c>
      <c r="E16" s="116">
        <v>-750</v>
      </c>
      <c r="F16" s="113">
        <v>-535.86881000000005</v>
      </c>
    </row>
    <row r="17" spans="2:6" ht="13.65" customHeight="1" x14ac:dyDescent="0.25">
      <c r="B17" s="109"/>
      <c r="C17" s="109" t="s">
        <v>153</v>
      </c>
      <c r="D17" s="125">
        <v>-5200</v>
      </c>
      <c r="E17" s="116">
        <v>-3700</v>
      </c>
      <c r="F17" s="113">
        <v>-3905.4852599999999</v>
      </c>
    </row>
    <row r="18" spans="2:6" ht="13.65" customHeight="1" x14ac:dyDescent="0.25">
      <c r="B18" s="109"/>
      <c r="C18" s="109" t="s">
        <v>154</v>
      </c>
      <c r="D18" s="125">
        <v>-1150</v>
      </c>
      <c r="E18" s="116">
        <v>-950</v>
      </c>
      <c r="F18" s="113">
        <v>-1159.3098399999999</v>
      </c>
    </row>
    <row r="19" spans="2:6" ht="13.65" customHeight="1" thickBot="1" x14ac:dyDescent="0.3">
      <c r="B19" s="117"/>
      <c r="C19" s="117" t="s">
        <v>155</v>
      </c>
      <c r="D19" s="125">
        <v>-15</v>
      </c>
      <c r="E19" s="116">
        <v>-15</v>
      </c>
      <c r="F19" s="113">
        <v>-5.95</v>
      </c>
    </row>
    <row r="20" spans="2:6" ht="13.65" customHeight="1" thickBot="1" x14ac:dyDescent="0.3">
      <c r="B20" s="135" t="s">
        <v>156</v>
      </c>
      <c r="C20" s="136"/>
      <c r="D20" s="137">
        <v>-8600</v>
      </c>
      <c r="E20" s="138">
        <v>-6840</v>
      </c>
      <c r="F20" s="139">
        <v>-7403.5089099999996</v>
      </c>
    </row>
    <row r="21" spans="2:6" ht="13.65" customHeight="1" x14ac:dyDescent="0.25">
      <c r="B21" s="109" t="s">
        <v>91</v>
      </c>
      <c r="C21" s="123" t="s">
        <v>157</v>
      </c>
      <c r="D21" s="125">
        <v>-25</v>
      </c>
      <c r="E21" s="116">
        <v>-25</v>
      </c>
      <c r="F21" s="113">
        <v>-159.31099999999998</v>
      </c>
    </row>
    <row r="22" spans="2:6" ht="13.65" customHeight="1" x14ac:dyDescent="0.25">
      <c r="B22" s="109"/>
      <c r="C22" s="109" t="s">
        <v>158</v>
      </c>
      <c r="D22" s="125">
        <v>-4916</v>
      </c>
      <c r="E22" s="116">
        <v>-756</v>
      </c>
      <c r="F22" s="113">
        <v>-698.70151999999996</v>
      </c>
    </row>
    <row r="23" spans="2:6" ht="13.65" customHeight="1" x14ac:dyDescent="0.25">
      <c r="B23" s="109"/>
      <c r="C23" s="109" t="s">
        <v>159</v>
      </c>
      <c r="D23" s="125">
        <v>-330</v>
      </c>
      <c r="E23" s="116">
        <v>-330</v>
      </c>
      <c r="F23" s="113">
        <v>-253.84907999999999</v>
      </c>
    </row>
    <row r="24" spans="2:6" ht="13.65" customHeight="1" x14ac:dyDescent="0.25">
      <c r="B24" s="109"/>
      <c r="C24" s="109" t="s">
        <v>160</v>
      </c>
      <c r="D24" s="125">
        <v>-27765</v>
      </c>
      <c r="E24" s="116">
        <v>-25265</v>
      </c>
      <c r="F24" s="113">
        <v>-21965.88078</v>
      </c>
    </row>
    <row r="25" spans="2:6" ht="13.65" customHeight="1" x14ac:dyDescent="0.25">
      <c r="B25" s="109"/>
      <c r="C25" s="109" t="s">
        <v>161</v>
      </c>
      <c r="D25" s="125">
        <v>-3810</v>
      </c>
      <c r="E25" s="116">
        <v>-3810</v>
      </c>
      <c r="F25" s="113">
        <v>-2944.6228299999998</v>
      </c>
    </row>
    <row r="26" spans="2:6" ht="13.65" customHeight="1" thickBot="1" x14ac:dyDescent="0.3">
      <c r="B26" s="117"/>
      <c r="C26" s="117" t="s">
        <v>162</v>
      </c>
      <c r="D26" s="125">
        <v>0</v>
      </c>
      <c r="E26" s="116">
        <v>0</v>
      </c>
      <c r="F26" s="113">
        <v>-0.5</v>
      </c>
    </row>
    <row r="27" spans="2:6" ht="13.65" customHeight="1" thickBot="1" x14ac:dyDescent="0.3">
      <c r="B27" s="135" t="s">
        <v>163</v>
      </c>
      <c r="C27" s="136"/>
      <c r="D27" s="137">
        <v>-36846</v>
      </c>
      <c r="E27" s="138">
        <v>-30186</v>
      </c>
      <c r="F27" s="139">
        <v>-26022.86521</v>
      </c>
    </row>
    <row r="28" spans="2:6" ht="13.65" customHeight="1" x14ac:dyDescent="0.25">
      <c r="B28" s="109" t="s">
        <v>92</v>
      </c>
      <c r="C28" s="123" t="s">
        <v>164</v>
      </c>
      <c r="D28" s="125">
        <v>-878</v>
      </c>
      <c r="E28" s="116">
        <v>-795</v>
      </c>
      <c r="F28" s="113">
        <v>-796.17175999999995</v>
      </c>
    </row>
    <row r="29" spans="2:6" ht="13.65" customHeight="1" x14ac:dyDescent="0.25">
      <c r="B29" s="109"/>
      <c r="C29" s="109" t="s">
        <v>165</v>
      </c>
      <c r="D29" s="125">
        <v>-1444</v>
      </c>
      <c r="E29" s="116">
        <v>-1575</v>
      </c>
      <c r="F29" s="113">
        <v>-1415.6472399999998</v>
      </c>
    </row>
    <row r="30" spans="2:6" ht="13.65" customHeight="1" x14ac:dyDescent="0.25">
      <c r="B30" s="109"/>
      <c r="C30" s="109" t="s">
        <v>166</v>
      </c>
      <c r="D30" s="125">
        <v>-77575</v>
      </c>
      <c r="E30" s="116">
        <v>-83534</v>
      </c>
      <c r="F30" s="113">
        <v>-82410.176989999993</v>
      </c>
    </row>
    <row r="31" spans="2:6" ht="13.65" customHeight="1" x14ac:dyDescent="0.25">
      <c r="B31" s="109"/>
      <c r="C31" s="109" t="s">
        <v>167</v>
      </c>
      <c r="D31" s="125">
        <v>-13570</v>
      </c>
      <c r="E31" s="116">
        <v>-12073</v>
      </c>
      <c r="F31" s="113">
        <v>-12326.77281</v>
      </c>
    </row>
    <row r="32" spans="2:6" ht="13.65" customHeight="1" x14ac:dyDescent="0.25">
      <c r="B32" s="109"/>
      <c r="C32" s="109" t="s">
        <v>168</v>
      </c>
      <c r="D32" s="125">
        <v>-16735</v>
      </c>
      <c r="E32" s="116">
        <v>-16381</v>
      </c>
      <c r="F32" s="113">
        <v>-14438.435860000001</v>
      </c>
    </row>
    <row r="33" spans="2:6" ht="13.65" customHeight="1" x14ac:dyDescent="0.25">
      <c r="B33" s="109"/>
      <c r="C33" s="109" t="s">
        <v>169</v>
      </c>
      <c r="D33" s="125">
        <v>-29532</v>
      </c>
      <c r="E33" s="116">
        <v>-28996</v>
      </c>
      <c r="F33" s="113">
        <v>-23719.36895</v>
      </c>
    </row>
    <row r="34" spans="2:6" ht="13.65" customHeight="1" x14ac:dyDescent="0.25">
      <c r="B34" s="109"/>
      <c r="C34" s="109" t="s">
        <v>170</v>
      </c>
      <c r="D34" s="125">
        <v>-2970</v>
      </c>
      <c r="E34" s="116">
        <v>-2764</v>
      </c>
      <c r="F34" s="113">
        <v>-2625.4770600000002</v>
      </c>
    </row>
    <row r="35" spans="2:6" ht="13.65" customHeight="1" x14ac:dyDescent="0.25">
      <c r="B35" s="109"/>
      <c r="C35" s="109" t="s">
        <v>171</v>
      </c>
      <c r="D35" s="125">
        <v>-365</v>
      </c>
      <c r="E35" s="116">
        <v>-349</v>
      </c>
      <c r="F35" s="113">
        <v>-374.27140999999995</v>
      </c>
    </row>
    <row r="36" spans="2:6" ht="13.65" customHeight="1" x14ac:dyDescent="0.25">
      <c r="B36" s="109"/>
      <c r="C36" s="109" t="s">
        <v>172</v>
      </c>
      <c r="D36" s="125">
        <v>0</v>
      </c>
      <c r="E36" s="116">
        <v>0</v>
      </c>
      <c r="F36" s="113">
        <v>-8.234</v>
      </c>
    </row>
    <row r="37" spans="2:6" ht="13.65" customHeight="1" x14ac:dyDescent="0.25">
      <c r="B37" s="109"/>
      <c r="C37" s="109" t="s">
        <v>173</v>
      </c>
      <c r="D37" s="125">
        <v>-67930</v>
      </c>
      <c r="E37" s="116">
        <v>-61768</v>
      </c>
      <c r="F37" s="113">
        <v>-59119.545039999997</v>
      </c>
    </row>
    <row r="38" spans="2:6" ht="13.65" customHeight="1" x14ac:dyDescent="0.25">
      <c r="B38" s="109"/>
      <c r="C38" s="109" t="s">
        <v>174</v>
      </c>
      <c r="D38" s="125">
        <v>-6010</v>
      </c>
      <c r="E38" s="116">
        <v>-5610</v>
      </c>
      <c r="F38" s="113">
        <v>-4874.2632899999999</v>
      </c>
    </row>
    <row r="39" spans="2:6" ht="13.65" customHeight="1" x14ac:dyDescent="0.25">
      <c r="B39" s="109"/>
      <c r="C39" s="109" t="s">
        <v>175</v>
      </c>
      <c r="D39" s="125">
        <v>-141593</v>
      </c>
      <c r="E39" s="116">
        <v>-126005</v>
      </c>
      <c r="F39" s="113">
        <v>-129608.19415999998</v>
      </c>
    </row>
    <row r="40" spans="2:6" ht="13.65" customHeight="1" thickBot="1" x14ac:dyDescent="0.3">
      <c r="B40" s="117"/>
      <c r="C40" s="117" t="s">
        <v>176</v>
      </c>
      <c r="D40" s="125">
        <v>-1120</v>
      </c>
      <c r="E40" s="116">
        <v>-1390</v>
      </c>
      <c r="F40" s="113">
        <v>-1332.6167700000001</v>
      </c>
    </row>
    <row r="41" spans="2:6" ht="13.65" customHeight="1" thickBot="1" x14ac:dyDescent="0.3">
      <c r="B41" s="135" t="s">
        <v>177</v>
      </c>
      <c r="C41" s="136"/>
      <c r="D41" s="137">
        <v>-359722</v>
      </c>
      <c r="E41" s="138">
        <v>-341240</v>
      </c>
      <c r="F41" s="139">
        <v>-333049.17534000002</v>
      </c>
    </row>
    <row r="42" spans="2:6" ht="13.65" customHeight="1" thickBot="1" x14ac:dyDescent="0.3">
      <c r="B42" s="117" t="s">
        <v>95</v>
      </c>
      <c r="C42" s="133" t="s">
        <v>95</v>
      </c>
      <c r="D42" s="125">
        <v>-200</v>
      </c>
      <c r="E42" s="116">
        <v>-200</v>
      </c>
      <c r="F42" s="113">
        <v>-254.85399999999998</v>
      </c>
    </row>
    <row r="43" spans="2:6" ht="13.65" customHeight="1" thickBot="1" x14ac:dyDescent="0.3">
      <c r="B43" s="135" t="s">
        <v>178</v>
      </c>
      <c r="C43" s="136"/>
      <c r="D43" s="137">
        <v>-200</v>
      </c>
      <c r="E43" s="138">
        <v>-200</v>
      </c>
      <c r="F43" s="139">
        <v>-254.85399999999998</v>
      </c>
    </row>
    <row r="44" spans="2:6" ht="13.65" customHeight="1" thickBot="1" x14ac:dyDescent="0.3">
      <c r="B44" s="117" t="s">
        <v>96</v>
      </c>
      <c r="C44" s="133" t="s">
        <v>179</v>
      </c>
      <c r="D44" s="125">
        <v>-887</v>
      </c>
      <c r="E44" s="116">
        <v>-657</v>
      </c>
      <c r="F44" s="113">
        <v>-1225.3373799999999</v>
      </c>
    </row>
    <row r="45" spans="2:6" ht="13.65" customHeight="1" thickBot="1" x14ac:dyDescent="0.3">
      <c r="B45" s="135" t="s">
        <v>180</v>
      </c>
      <c r="C45" s="140"/>
      <c r="D45" s="137">
        <v>-887</v>
      </c>
      <c r="E45" s="138">
        <v>-657</v>
      </c>
      <c r="F45" s="139">
        <v>-1225.3373799999999</v>
      </c>
    </row>
    <row r="46" spans="2:6" ht="13.65" customHeight="1" x14ac:dyDescent="0.25">
      <c r="B46" s="109" t="s">
        <v>97</v>
      </c>
      <c r="C46" s="123" t="s">
        <v>181</v>
      </c>
      <c r="D46" s="125">
        <v>-100</v>
      </c>
      <c r="E46" s="116">
        <v>-40</v>
      </c>
      <c r="F46" s="113">
        <v>-134.93597</v>
      </c>
    </row>
    <row r="47" spans="2:6" ht="13.65" customHeight="1" x14ac:dyDescent="0.25">
      <c r="B47" s="109"/>
      <c r="C47" s="109" t="s">
        <v>182</v>
      </c>
      <c r="D47" s="125">
        <v>-637376</v>
      </c>
      <c r="E47" s="116">
        <v>-611760</v>
      </c>
      <c r="F47" s="113">
        <v>-554714.43871999998</v>
      </c>
    </row>
    <row r="48" spans="2:6" ht="13.65" customHeight="1" thickBot="1" x14ac:dyDescent="0.3">
      <c r="B48" s="117"/>
      <c r="C48" s="117" t="s">
        <v>183</v>
      </c>
      <c r="D48" s="125">
        <v>0</v>
      </c>
      <c r="E48" s="116">
        <v>-35</v>
      </c>
      <c r="F48" s="113">
        <v>0</v>
      </c>
    </row>
    <row r="49" spans="2:6" ht="13.65" customHeight="1" thickBot="1" x14ac:dyDescent="0.3">
      <c r="B49" s="136" t="s">
        <v>184</v>
      </c>
      <c r="C49" s="140"/>
      <c r="D49" s="137">
        <v>-637476</v>
      </c>
      <c r="E49" s="138">
        <v>-611835</v>
      </c>
      <c r="F49" s="139">
        <v>-554849.37468999997</v>
      </c>
    </row>
    <row r="50" spans="2:6" ht="13.65" customHeight="1" thickBot="1" x14ac:dyDescent="0.3">
      <c r="B50" s="117" t="s">
        <v>99</v>
      </c>
      <c r="C50" s="133" t="s">
        <v>185</v>
      </c>
      <c r="D50" s="125">
        <v>-10322</v>
      </c>
      <c r="E50" s="116">
        <v>-10305</v>
      </c>
      <c r="F50" s="113">
        <v>-11303.56763</v>
      </c>
    </row>
    <row r="51" spans="2:6" ht="13.65" customHeight="1" thickBot="1" x14ac:dyDescent="0.3">
      <c r="B51" s="135" t="s">
        <v>186</v>
      </c>
      <c r="C51" s="136"/>
      <c r="D51" s="137">
        <v>-10322</v>
      </c>
      <c r="E51" s="138">
        <v>-10305</v>
      </c>
      <c r="F51" s="139">
        <v>-11303.56763</v>
      </c>
    </row>
    <row r="52" spans="2:6" ht="13.65" customHeight="1" x14ac:dyDescent="0.25">
      <c r="B52" s="109" t="s">
        <v>100</v>
      </c>
      <c r="C52" s="123" t="s">
        <v>187</v>
      </c>
      <c r="D52" s="125">
        <v>-950</v>
      </c>
      <c r="E52" s="116">
        <v>-950</v>
      </c>
      <c r="F52" s="113">
        <v>-395.37245000000001</v>
      </c>
    </row>
    <row r="53" spans="2:6" ht="13.65" customHeight="1" thickBot="1" x14ac:dyDescent="0.3">
      <c r="B53" s="117"/>
      <c r="C53" s="117" t="s">
        <v>100</v>
      </c>
      <c r="D53" s="125">
        <v>-110</v>
      </c>
      <c r="E53" s="116">
        <v>-110</v>
      </c>
      <c r="F53" s="113">
        <v>-107.10939999999999</v>
      </c>
    </row>
    <row r="54" spans="2:6" ht="13.65" customHeight="1" thickBot="1" x14ac:dyDescent="0.3">
      <c r="B54" s="126" t="s">
        <v>188</v>
      </c>
      <c r="C54" s="127"/>
      <c r="D54" s="128">
        <v>-1060</v>
      </c>
      <c r="E54" s="129">
        <v>-1060</v>
      </c>
      <c r="F54" s="130">
        <v>-502.48185000000001</v>
      </c>
    </row>
    <row r="55" spans="2:6" ht="13.65" customHeight="1" x14ac:dyDescent="0.25">
      <c r="B55" s="109" t="s">
        <v>104</v>
      </c>
      <c r="C55" s="123" t="s">
        <v>189</v>
      </c>
      <c r="D55" s="125">
        <v>-72</v>
      </c>
      <c r="E55" s="116">
        <v>-65</v>
      </c>
      <c r="F55" s="113">
        <v>-29.2</v>
      </c>
    </row>
    <row r="56" spans="2:6" ht="13.65" customHeight="1" x14ac:dyDescent="0.25">
      <c r="B56" s="109"/>
      <c r="C56" s="109" t="s">
        <v>190</v>
      </c>
      <c r="D56" s="125">
        <v>-1522</v>
      </c>
      <c r="E56" s="116">
        <v>-1400</v>
      </c>
      <c r="F56" s="113">
        <v>-1168.2128299999999</v>
      </c>
    </row>
    <row r="57" spans="2:6" ht="13.65" customHeight="1" x14ac:dyDescent="0.25">
      <c r="B57" s="109"/>
      <c r="C57" s="131" t="s">
        <v>191</v>
      </c>
      <c r="D57" s="125">
        <v>-445</v>
      </c>
      <c r="E57" s="116">
        <v>-680</v>
      </c>
      <c r="F57" s="113">
        <v>-658.73400000000004</v>
      </c>
    </row>
    <row r="58" spans="2:6" ht="13.65" customHeight="1" thickBot="1" x14ac:dyDescent="0.3">
      <c r="B58" s="117"/>
      <c r="C58" s="117" t="s">
        <v>192</v>
      </c>
      <c r="D58" s="125">
        <v>-2380</v>
      </c>
      <c r="E58" s="116">
        <v>-2595</v>
      </c>
      <c r="F58" s="113">
        <v>-2200.9155499999997</v>
      </c>
    </row>
    <row r="59" spans="2:6" ht="13.65" customHeight="1" thickBot="1" x14ac:dyDescent="0.3">
      <c r="B59" s="135" t="s">
        <v>193</v>
      </c>
      <c r="C59" s="136"/>
      <c r="D59" s="137">
        <v>-4419</v>
      </c>
      <c r="E59" s="138">
        <v>-4740</v>
      </c>
      <c r="F59" s="139">
        <v>-4057.0623799999998</v>
      </c>
    </row>
    <row r="60" spans="2:6" ht="13.65" customHeight="1" thickBot="1" x14ac:dyDescent="0.3">
      <c r="B60" s="132" t="s">
        <v>105</v>
      </c>
      <c r="C60" s="133" t="s">
        <v>105</v>
      </c>
      <c r="D60" s="125">
        <v>-70</v>
      </c>
      <c r="E60" s="116">
        <v>-483</v>
      </c>
      <c r="F60" s="113">
        <v>-18.72</v>
      </c>
    </row>
    <row r="61" spans="2:6" ht="13.65" customHeight="1" thickBot="1" x14ac:dyDescent="0.3">
      <c r="B61" s="135" t="s">
        <v>194</v>
      </c>
      <c r="C61" s="136"/>
      <c r="D61" s="137">
        <v>-70</v>
      </c>
      <c r="E61" s="138">
        <v>-483</v>
      </c>
      <c r="F61" s="139">
        <v>-18.72</v>
      </c>
    </row>
    <row r="62" spans="2:6" ht="13.65" customHeight="1" thickBot="1" x14ac:dyDescent="0.3">
      <c r="B62" s="117" t="s">
        <v>106</v>
      </c>
      <c r="C62" s="133" t="s">
        <v>106</v>
      </c>
      <c r="D62" s="125">
        <v>-80</v>
      </c>
      <c r="E62" s="116">
        <v>-50</v>
      </c>
      <c r="F62" s="113">
        <v>-132.53649999999999</v>
      </c>
    </row>
    <row r="63" spans="2:6" ht="13.65" customHeight="1" thickBot="1" x14ac:dyDescent="0.3">
      <c r="B63" s="135" t="s">
        <v>195</v>
      </c>
      <c r="C63" s="136"/>
      <c r="D63" s="137">
        <v>-80</v>
      </c>
      <c r="E63" s="138">
        <v>-50</v>
      </c>
      <c r="F63" s="139">
        <v>-132.53649999999999</v>
      </c>
    </row>
    <row r="64" spans="2:6" ht="13.65" customHeight="1" thickBot="1" x14ac:dyDescent="0.3">
      <c r="B64" s="117" t="s">
        <v>107</v>
      </c>
      <c r="C64" s="133" t="s">
        <v>107</v>
      </c>
      <c r="D64" s="125">
        <v>-120</v>
      </c>
      <c r="E64" s="116">
        <v>-162</v>
      </c>
      <c r="F64" s="113">
        <v>-77.960499999999996</v>
      </c>
    </row>
    <row r="65" spans="2:6" ht="13.65" customHeight="1" thickBot="1" x14ac:dyDescent="0.3">
      <c r="B65" s="135" t="s">
        <v>196</v>
      </c>
      <c r="C65" s="136"/>
      <c r="D65" s="137">
        <v>-120</v>
      </c>
      <c r="E65" s="138">
        <v>-162</v>
      </c>
      <c r="F65" s="139">
        <v>-77.960499999999996</v>
      </c>
    </row>
    <row r="66" spans="2:6" ht="13.65" customHeight="1" thickBot="1" x14ac:dyDescent="0.3">
      <c r="B66" s="117" t="s">
        <v>108</v>
      </c>
      <c r="C66" s="133" t="s">
        <v>108</v>
      </c>
      <c r="D66" s="125">
        <v>-110</v>
      </c>
      <c r="E66" s="116">
        <v>-95</v>
      </c>
      <c r="F66" s="113">
        <v>-136.65099999999998</v>
      </c>
    </row>
    <row r="67" spans="2:6" ht="13.65" customHeight="1" thickBot="1" x14ac:dyDescent="0.3">
      <c r="B67" s="135" t="s">
        <v>197</v>
      </c>
      <c r="C67" s="136"/>
      <c r="D67" s="137">
        <v>-110</v>
      </c>
      <c r="E67" s="138">
        <v>-95</v>
      </c>
      <c r="F67" s="139">
        <v>-136.65099999999998</v>
      </c>
    </row>
    <row r="68" spans="2:6" ht="13.65" customHeight="1" thickBot="1" x14ac:dyDescent="0.3">
      <c r="B68" s="117" t="s">
        <v>109</v>
      </c>
      <c r="C68" s="133" t="s">
        <v>198</v>
      </c>
      <c r="D68" s="125">
        <v>-12885</v>
      </c>
      <c r="E68" s="116">
        <v>-12400</v>
      </c>
      <c r="F68" s="113">
        <v>-11432.200309999998</v>
      </c>
    </row>
    <row r="69" spans="2:6" ht="13.65" customHeight="1" thickBot="1" x14ac:dyDescent="0.3">
      <c r="B69" s="135" t="s">
        <v>199</v>
      </c>
      <c r="C69" s="136"/>
      <c r="D69" s="137">
        <v>-12885</v>
      </c>
      <c r="E69" s="138">
        <v>-12400</v>
      </c>
      <c r="F69" s="139">
        <v>-11432.200309999998</v>
      </c>
    </row>
    <row r="70" spans="2:6" ht="13.65" customHeight="1" x14ac:dyDescent="0.25">
      <c r="B70" s="109" t="s">
        <v>110</v>
      </c>
      <c r="C70" s="123" t="s">
        <v>200</v>
      </c>
      <c r="D70" s="125">
        <v>-25714</v>
      </c>
      <c r="E70" s="116">
        <v>-23480</v>
      </c>
      <c r="F70" s="113">
        <v>-23856.384980000003</v>
      </c>
    </row>
    <row r="71" spans="2:6" ht="13.65" customHeight="1" x14ac:dyDescent="0.25">
      <c r="B71" s="109"/>
      <c r="C71" s="109" t="s">
        <v>129</v>
      </c>
      <c r="D71" s="125">
        <v>-5680</v>
      </c>
      <c r="E71" s="116">
        <v>-4680</v>
      </c>
      <c r="F71" s="113">
        <v>-7104.5939399999997</v>
      </c>
    </row>
    <row r="72" spans="2:6" ht="13.65" customHeight="1" x14ac:dyDescent="0.25">
      <c r="B72" s="109"/>
      <c r="C72" s="109" t="s">
        <v>201</v>
      </c>
      <c r="D72" s="125">
        <v>-2107</v>
      </c>
      <c r="E72" s="116">
        <v>-1600</v>
      </c>
      <c r="F72" s="113">
        <v>-2042.125</v>
      </c>
    </row>
    <row r="73" spans="2:6" ht="13.65" customHeight="1" x14ac:dyDescent="0.25">
      <c r="B73" s="109"/>
      <c r="C73" s="109" t="s">
        <v>132</v>
      </c>
      <c r="D73" s="125">
        <v>-44100</v>
      </c>
      <c r="E73" s="116">
        <v>-40041</v>
      </c>
      <c r="F73" s="113">
        <v>-30707.77275</v>
      </c>
    </row>
    <row r="74" spans="2:6" ht="13.65" customHeight="1" thickBot="1" x14ac:dyDescent="0.3">
      <c r="B74" s="117"/>
      <c r="C74" s="117" t="s">
        <v>136</v>
      </c>
      <c r="D74" s="125">
        <v>-8710</v>
      </c>
      <c r="E74" s="116">
        <v>-8350</v>
      </c>
      <c r="F74" s="113">
        <v>-7163.6042300000008</v>
      </c>
    </row>
    <row r="75" spans="2:6" ht="13.65" customHeight="1" thickBot="1" x14ac:dyDescent="0.3">
      <c r="B75" s="135" t="s">
        <v>202</v>
      </c>
      <c r="C75" s="140"/>
      <c r="D75" s="137">
        <v>-86311</v>
      </c>
      <c r="E75" s="138">
        <v>-78151</v>
      </c>
      <c r="F75" s="139">
        <v>-70874.480899999995</v>
      </c>
    </row>
    <row r="76" spans="2:6" ht="13.65" customHeight="1" x14ac:dyDescent="0.25">
      <c r="B76" s="131" t="s">
        <v>112</v>
      </c>
      <c r="C76" s="123" t="s">
        <v>203</v>
      </c>
      <c r="D76" s="125">
        <v>-11950</v>
      </c>
      <c r="E76" s="116">
        <v>-13288</v>
      </c>
      <c r="F76" s="113">
        <v>-12134.651</v>
      </c>
    </row>
    <row r="77" spans="2:6" ht="13.65" customHeight="1" x14ac:dyDescent="0.25">
      <c r="B77" s="131"/>
      <c r="C77" s="109" t="s">
        <v>204</v>
      </c>
      <c r="D77" s="125">
        <v>-256</v>
      </c>
      <c r="E77" s="116">
        <v>-294</v>
      </c>
      <c r="F77" s="113">
        <v>-490.15839999999997</v>
      </c>
    </row>
    <row r="78" spans="2:6" ht="13.65" customHeight="1" x14ac:dyDescent="0.25">
      <c r="B78" s="131"/>
      <c r="C78" s="109" t="s">
        <v>205</v>
      </c>
      <c r="D78" s="125">
        <v>-1250</v>
      </c>
      <c r="E78" s="116">
        <v>-1215</v>
      </c>
      <c r="F78" s="113">
        <v>-1735.09575</v>
      </c>
    </row>
    <row r="79" spans="2:6" ht="13.65" customHeight="1" x14ac:dyDescent="0.25">
      <c r="B79" s="131"/>
      <c r="C79" s="109" t="s">
        <v>206</v>
      </c>
      <c r="D79" s="125">
        <v>-1640</v>
      </c>
      <c r="E79" s="116">
        <v>-1552</v>
      </c>
      <c r="F79" s="113">
        <v>-1637.684</v>
      </c>
    </row>
    <row r="80" spans="2:6" ht="13.65" customHeight="1" x14ac:dyDescent="0.25">
      <c r="B80" s="131"/>
      <c r="C80" s="109" t="s">
        <v>207</v>
      </c>
      <c r="D80" s="125">
        <v>-16955</v>
      </c>
      <c r="E80" s="116">
        <v>-14840</v>
      </c>
      <c r="F80" s="113">
        <v>-14565.94651</v>
      </c>
    </row>
    <row r="81" spans="2:6" ht="13.65" customHeight="1" x14ac:dyDescent="0.25">
      <c r="B81" s="131"/>
      <c r="C81" s="109" t="s">
        <v>208</v>
      </c>
      <c r="D81" s="125">
        <v>-44270</v>
      </c>
      <c r="E81" s="116">
        <v>-38696</v>
      </c>
      <c r="F81" s="113">
        <v>-39368.442959999993</v>
      </c>
    </row>
    <row r="82" spans="2:6" ht="13.65" customHeight="1" x14ac:dyDescent="0.25">
      <c r="B82" s="131"/>
      <c r="C82" s="109" t="s">
        <v>209</v>
      </c>
      <c r="D82" s="125">
        <v>-7285</v>
      </c>
      <c r="E82" s="116">
        <v>-6385</v>
      </c>
      <c r="F82" s="113">
        <v>-7287.7263600000006</v>
      </c>
    </row>
    <row r="83" spans="2:6" ht="13.65" customHeight="1" x14ac:dyDescent="0.25">
      <c r="B83" s="131"/>
      <c r="C83" s="109" t="s">
        <v>210</v>
      </c>
      <c r="D83" s="125">
        <v>-11850</v>
      </c>
      <c r="E83" s="116">
        <v>-11580</v>
      </c>
      <c r="F83" s="113">
        <v>-11309.5002</v>
      </c>
    </row>
    <row r="84" spans="2:6" ht="13.65" customHeight="1" thickBot="1" x14ac:dyDescent="0.3">
      <c r="B84" s="132"/>
      <c r="C84" s="117" t="s">
        <v>211</v>
      </c>
      <c r="D84" s="125">
        <v>-75</v>
      </c>
      <c r="E84" s="116">
        <v>-110</v>
      </c>
      <c r="F84" s="113">
        <v>-55.963000000000001</v>
      </c>
    </row>
    <row r="85" spans="2:6" ht="13.65" customHeight="1" thickBot="1" x14ac:dyDescent="0.3">
      <c r="B85" s="135" t="s">
        <v>212</v>
      </c>
      <c r="C85" s="140"/>
      <c r="D85" s="137">
        <v>-95531</v>
      </c>
      <c r="E85" s="138">
        <v>-87960</v>
      </c>
      <c r="F85" s="139">
        <v>-88585.168179999993</v>
      </c>
    </row>
    <row r="86" spans="2:6" ht="13.65" customHeight="1" x14ac:dyDescent="0.25">
      <c r="B86" s="109" t="s">
        <v>114</v>
      </c>
      <c r="C86" s="123" t="s">
        <v>213</v>
      </c>
      <c r="D86" s="125">
        <v>-3720</v>
      </c>
      <c r="E86" s="116">
        <v>-3358</v>
      </c>
      <c r="F86" s="113">
        <v>-3945.6684399999999</v>
      </c>
    </row>
    <row r="87" spans="2:6" ht="13.65" customHeight="1" x14ac:dyDescent="0.25">
      <c r="B87" s="109"/>
      <c r="C87" s="109" t="s">
        <v>190</v>
      </c>
      <c r="D87" s="125">
        <v>-925</v>
      </c>
      <c r="E87" s="116">
        <v>-733</v>
      </c>
      <c r="F87" s="113">
        <v>-667.85745999999995</v>
      </c>
    </row>
    <row r="88" spans="2:6" ht="13.65" customHeight="1" x14ac:dyDescent="0.25">
      <c r="B88" s="109"/>
      <c r="C88" s="109" t="s">
        <v>214</v>
      </c>
      <c r="D88" s="125">
        <v>-8875</v>
      </c>
      <c r="E88" s="116">
        <v>-7997</v>
      </c>
      <c r="F88" s="113">
        <v>-11184.970019999999</v>
      </c>
    </row>
    <row r="89" spans="2:6" ht="13.65" customHeight="1" x14ac:dyDescent="0.25">
      <c r="B89" s="109"/>
      <c r="C89" s="109" t="s">
        <v>157</v>
      </c>
      <c r="D89" s="125">
        <v>-300</v>
      </c>
      <c r="E89" s="116">
        <v>-300</v>
      </c>
      <c r="F89" s="113">
        <v>-241.971</v>
      </c>
    </row>
    <row r="90" spans="2:6" ht="13.65" customHeight="1" x14ac:dyDescent="0.25">
      <c r="B90" s="109"/>
      <c r="C90" s="109" t="s">
        <v>187</v>
      </c>
      <c r="D90" s="125">
        <v>-980</v>
      </c>
      <c r="E90" s="116">
        <v>-830</v>
      </c>
      <c r="F90" s="113">
        <v>-860.37085000000002</v>
      </c>
    </row>
    <row r="91" spans="2:6" ht="13.65" customHeight="1" x14ac:dyDescent="0.25">
      <c r="B91" s="109"/>
      <c r="C91" s="109" t="s">
        <v>215</v>
      </c>
      <c r="D91" s="125">
        <v>-2080</v>
      </c>
      <c r="E91" s="116">
        <v>-2080</v>
      </c>
      <c r="F91" s="113">
        <v>-1776.19002</v>
      </c>
    </row>
    <row r="92" spans="2:6" ht="13.65" customHeight="1" thickBot="1" x14ac:dyDescent="0.3">
      <c r="B92" s="117"/>
      <c r="C92" s="117" t="s">
        <v>216</v>
      </c>
      <c r="D92" s="125">
        <v>-141</v>
      </c>
      <c r="E92" s="116">
        <v>-196</v>
      </c>
      <c r="F92" s="113">
        <v>-84.236500000000007</v>
      </c>
    </row>
    <row r="93" spans="2:6" ht="13.65" customHeight="1" thickBot="1" x14ac:dyDescent="0.3">
      <c r="B93" s="135" t="s">
        <v>217</v>
      </c>
      <c r="C93" s="136"/>
      <c r="D93" s="137">
        <v>-17021</v>
      </c>
      <c r="E93" s="138">
        <v>-15494</v>
      </c>
      <c r="F93" s="139">
        <v>-18761.264289999999</v>
      </c>
    </row>
    <row r="94" spans="2:6" ht="21.6" customHeight="1" thickBot="1" x14ac:dyDescent="0.3">
      <c r="B94" s="232" t="s">
        <v>20</v>
      </c>
      <c r="C94" s="233"/>
      <c r="D94" s="234">
        <v>-1292110</v>
      </c>
      <c r="E94" s="235">
        <v>-1215718</v>
      </c>
      <c r="F94" s="236">
        <v>-1145826.2555999998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3CEE-5318-4828-91CD-F53F1444C31A}">
  <dimension ref="A1:F129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1.59765625" customWidth="1"/>
    <col min="2" max="2" width="22.09765625" customWidth="1"/>
    <col min="3" max="3" width="24.5" customWidth="1"/>
    <col min="4" max="6" width="10.5" customWidth="1"/>
  </cols>
  <sheetData>
    <row r="1" spans="1:6" ht="17.399999999999999" x14ac:dyDescent="0.3">
      <c r="B1" s="28"/>
      <c r="C1" s="55"/>
      <c r="F1" s="2" t="s">
        <v>218</v>
      </c>
    </row>
    <row r="2" spans="1:6" x14ac:dyDescent="0.25">
      <c r="B2" s="28"/>
      <c r="C2" s="55"/>
      <c r="F2" s="3" t="s">
        <v>1</v>
      </c>
    </row>
    <row r="3" spans="1:6" ht="14.4" thickBot="1" x14ac:dyDescent="0.3">
      <c r="B3" s="28"/>
      <c r="C3" s="28"/>
    </row>
    <row r="4" spans="1:6" s="230" customFormat="1" ht="28.2" thickBot="1" x14ac:dyDescent="0.3">
      <c r="A4" s="241"/>
      <c r="B4" s="242" t="s">
        <v>85</v>
      </c>
      <c r="C4" s="242" t="s">
        <v>142</v>
      </c>
      <c r="D4" s="243" t="s">
        <v>23</v>
      </c>
      <c r="E4" s="244" t="s">
        <v>5</v>
      </c>
      <c r="F4" s="245" t="s">
        <v>25</v>
      </c>
    </row>
    <row r="5" spans="1:6" ht="15.6" customHeight="1" x14ac:dyDescent="0.25">
      <c r="B5" s="141" t="s">
        <v>86</v>
      </c>
      <c r="C5" s="142" t="s">
        <v>157</v>
      </c>
      <c r="D5" s="143">
        <v>2098</v>
      </c>
      <c r="E5" s="144">
        <v>1990</v>
      </c>
      <c r="F5" s="145">
        <v>1646.9761999999998</v>
      </c>
    </row>
    <row r="6" spans="1:6" ht="15.6" customHeight="1" x14ac:dyDescent="0.25">
      <c r="B6" s="93"/>
      <c r="C6" s="109" t="s">
        <v>143</v>
      </c>
      <c r="D6" s="125">
        <v>10191</v>
      </c>
      <c r="E6" s="116">
        <v>9835</v>
      </c>
      <c r="F6" s="146">
        <v>9035.1787999999997</v>
      </c>
    </row>
    <row r="7" spans="1:6" ht="15.6" customHeight="1" x14ac:dyDescent="0.25">
      <c r="B7" s="93"/>
      <c r="C7" s="109" t="s">
        <v>144</v>
      </c>
      <c r="D7" s="125">
        <v>7584</v>
      </c>
      <c r="E7" s="116">
        <v>6175</v>
      </c>
      <c r="F7" s="146">
        <v>5675.7596399999993</v>
      </c>
    </row>
    <row r="8" spans="1:6" ht="15.6" customHeight="1" thickBot="1" x14ac:dyDescent="0.3">
      <c r="B8" s="95"/>
      <c r="C8" s="147" t="s">
        <v>219</v>
      </c>
      <c r="D8" s="125">
        <v>0</v>
      </c>
      <c r="E8" s="116">
        <v>0</v>
      </c>
      <c r="F8" s="146">
        <v>0</v>
      </c>
    </row>
    <row r="9" spans="1:6" ht="15.6" customHeight="1" thickBot="1" x14ac:dyDescent="0.3">
      <c r="B9" s="148" t="s">
        <v>145</v>
      </c>
      <c r="C9" s="149"/>
      <c r="D9" s="150">
        <v>19873</v>
      </c>
      <c r="E9" s="151">
        <v>18000</v>
      </c>
      <c r="F9" s="152">
        <v>16357.914639999999</v>
      </c>
    </row>
    <row r="10" spans="1:6" ht="15.6" customHeight="1" x14ac:dyDescent="0.25">
      <c r="B10" s="153" t="s">
        <v>87</v>
      </c>
      <c r="C10" s="142" t="s">
        <v>220</v>
      </c>
      <c r="D10" s="125">
        <v>2904</v>
      </c>
      <c r="E10" s="116">
        <v>2724</v>
      </c>
      <c r="F10" s="146">
        <v>2630.5460900000003</v>
      </c>
    </row>
    <row r="11" spans="1:6" ht="15.6" customHeight="1" x14ac:dyDescent="0.25">
      <c r="B11" s="154"/>
      <c r="C11" s="109" t="s">
        <v>146</v>
      </c>
      <c r="D11" s="125">
        <v>41646</v>
      </c>
      <c r="E11" s="116">
        <v>34815</v>
      </c>
      <c r="F11" s="146">
        <v>34643.688800000011</v>
      </c>
    </row>
    <row r="12" spans="1:6" ht="15.6" customHeight="1" thickBot="1" x14ac:dyDescent="0.3">
      <c r="B12" s="155"/>
      <c r="C12" s="147" t="s">
        <v>147</v>
      </c>
      <c r="D12" s="125">
        <v>580</v>
      </c>
      <c r="E12" s="116">
        <v>1040</v>
      </c>
      <c r="F12" s="146">
        <v>1045.1142299999999</v>
      </c>
    </row>
    <row r="13" spans="1:6" ht="15.6" customHeight="1" thickBot="1" x14ac:dyDescent="0.3">
      <c r="B13" s="156" t="s">
        <v>148</v>
      </c>
      <c r="C13" s="157"/>
      <c r="D13" s="158">
        <v>45130</v>
      </c>
      <c r="E13" s="159">
        <v>38579</v>
      </c>
      <c r="F13" s="160">
        <v>38319.349120000013</v>
      </c>
    </row>
    <row r="14" spans="1:6" ht="15.6" customHeight="1" thickBot="1" x14ac:dyDescent="0.3">
      <c r="B14" s="161" t="s">
        <v>88</v>
      </c>
      <c r="C14" s="162" t="s">
        <v>7</v>
      </c>
      <c r="D14" s="125">
        <v>13410</v>
      </c>
      <c r="E14" s="116">
        <v>12265</v>
      </c>
      <c r="F14" s="146">
        <v>11386.11205</v>
      </c>
    </row>
    <row r="15" spans="1:6" ht="15.6" customHeight="1" thickBot="1" x14ac:dyDescent="0.3">
      <c r="B15" s="156" t="s">
        <v>149</v>
      </c>
      <c r="C15" s="157"/>
      <c r="D15" s="158">
        <v>13410</v>
      </c>
      <c r="E15" s="159">
        <v>12265</v>
      </c>
      <c r="F15" s="160">
        <v>11386.11205</v>
      </c>
    </row>
    <row r="16" spans="1:6" ht="15.6" customHeight="1" thickBot="1" x14ac:dyDescent="0.3">
      <c r="B16" s="161" t="s">
        <v>89</v>
      </c>
      <c r="C16" s="162" t="s">
        <v>89</v>
      </c>
      <c r="D16" s="125">
        <v>3260</v>
      </c>
      <c r="E16" s="116">
        <v>3105</v>
      </c>
      <c r="F16" s="146">
        <v>3151.36888</v>
      </c>
    </row>
    <row r="17" spans="2:6" ht="15.6" customHeight="1" thickBot="1" x14ac:dyDescent="0.3">
      <c r="B17" s="156" t="s">
        <v>150</v>
      </c>
      <c r="C17" s="157"/>
      <c r="D17" s="158">
        <v>3260</v>
      </c>
      <c r="E17" s="159">
        <v>3105</v>
      </c>
      <c r="F17" s="160">
        <v>3151.36888</v>
      </c>
    </row>
    <row r="18" spans="2:6" ht="15.6" customHeight="1" x14ac:dyDescent="0.25">
      <c r="B18" s="141" t="s">
        <v>90</v>
      </c>
      <c r="C18" s="142" t="s">
        <v>151</v>
      </c>
      <c r="D18" s="125">
        <v>800</v>
      </c>
      <c r="E18" s="116">
        <v>1260</v>
      </c>
      <c r="F18" s="146">
        <v>1561.2572500000001</v>
      </c>
    </row>
    <row r="19" spans="2:6" ht="15.6" customHeight="1" x14ac:dyDescent="0.25">
      <c r="B19" s="93"/>
      <c r="C19" s="109" t="s">
        <v>221</v>
      </c>
      <c r="D19" s="125">
        <v>0</v>
      </c>
      <c r="E19" s="116">
        <v>0</v>
      </c>
      <c r="F19" s="146">
        <v>0</v>
      </c>
    </row>
    <row r="20" spans="2:6" ht="15.6" customHeight="1" x14ac:dyDescent="0.25">
      <c r="B20" s="93"/>
      <c r="C20" s="109" t="s">
        <v>152</v>
      </c>
      <c r="D20" s="125">
        <v>1480</v>
      </c>
      <c r="E20" s="116">
        <v>1500</v>
      </c>
      <c r="F20" s="146">
        <v>1395.19463</v>
      </c>
    </row>
    <row r="21" spans="2:6" ht="15.6" customHeight="1" x14ac:dyDescent="0.25">
      <c r="B21" s="93"/>
      <c r="C21" s="109" t="s">
        <v>222</v>
      </c>
      <c r="D21" s="125">
        <v>4732</v>
      </c>
      <c r="E21" s="116">
        <v>4960</v>
      </c>
      <c r="F21" s="146">
        <v>4712.8609800000004</v>
      </c>
    </row>
    <row r="22" spans="2:6" ht="15.6" customHeight="1" x14ac:dyDescent="0.25">
      <c r="B22" s="93"/>
      <c r="C22" s="109" t="s">
        <v>153</v>
      </c>
      <c r="D22" s="125">
        <v>3198</v>
      </c>
      <c r="E22" s="116">
        <v>2701</v>
      </c>
      <c r="F22" s="146">
        <v>2612.5005999999998</v>
      </c>
    </row>
    <row r="23" spans="2:6" ht="15.6" customHeight="1" x14ac:dyDescent="0.25">
      <c r="B23" s="93"/>
      <c r="C23" s="109" t="s">
        <v>154</v>
      </c>
      <c r="D23" s="125">
        <v>1915</v>
      </c>
      <c r="E23" s="116">
        <v>1745</v>
      </c>
      <c r="F23" s="146">
        <v>1704.63689</v>
      </c>
    </row>
    <row r="24" spans="2:6" ht="15.6" customHeight="1" x14ac:dyDescent="0.25">
      <c r="B24" s="93"/>
      <c r="C24" s="109" t="s">
        <v>223</v>
      </c>
      <c r="D24" s="125">
        <v>-700</v>
      </c>
      <c r="E24" s="116">
        <v>-750</v>
      </c>
      <c r="F24" s="146">
        <v>-806.28251000000091</v>
      </c>
    </row>
    <row r="25" spans="2:6" ht="15.6" customHeight="1" x14ac:dyDescent="0.25">
      <c r="B25" s="93"/>
      <c r="C25" s="109" t="s">
        <v>224</v>
      </c>
      <c r="D25" s="125">
        <v>1775</v>
      </c>
      <c r="E25" s="116">
        <v>1695</v>
      </c>
      <c r="F25" s="146">
        <v>1258.0902100000001</v>
      </c>
    </row>
    <row r="26" spans="2:6" ht="15.6" customHeight="1" x14ac:dyDescent="0.25">
      <c r="B26" s="93"/>
      <c r="C26" s="109" t="s">
        <v>225</v>
      </c>
      <c r="D26" s="125">
        <v>2950</v>
      </c>
      <c r="E26" s="116">
        <v>3020</v>
      </c>
      <c r="F26" s="146">
        <v>2520.7080700000001</v>
      </c>
    </row>
    <row r="27" spans="2:6" ht="15.6" customHeight="1" thickBot="1" x14ac:dyDescent="0.3">
      <c r="B27" s="95"/>
      <c r="C27" s="147" t="s">
        <v>155</v>
      </c>
      <c r="D27" s="125">
        <v>2727</v>
      </c>
      <c r="E27" s="116">
        <v>2834</v>
      </c>
      <c r="F27" s="146">
        <v>2400.7503500000003</v>
      </c>
    </row>
    <row r="28" spans="2:6" ht="15.6" customHeight="1" thickBot="1" x14ac:dyDescent="0.3">
      <c r="B28" s="156" t="s">
        <v>156</v>
      </c>
      <c r="C28" s="157"/>
      <c r="D28" s="158">
        <v>18877</v>
      </c>
      <c r="E28" s="159">
        <v>18965</v>
      </c>
      <c r="F28" s="160">
        <v>17359.716469999999</v>
      </c>
    </row>
    <row r="29" spans="2:6" ht="15.6" customHeight="1" x14ac:dyDescent="0.25">
      <c r="B29" s="141" t="s">
        <v>91</v>
      </c>
      <c r="C29" s="142" t="s">
        <v>226</v>
      </c>
      <c r="D29" s="125">
        <v>26349</v>
      </c>
      <c r="E29" s="116">
        <v>25327</v>
      </c>
      <c r="F29" s="146">
        <v>25333.566770000005</v>
      </c>
    </row>
    <row r="30" spans="2:6" ht="15.6" customHeight="1" x14ac:dyDescent="0.25">
      <c r="B30" s="93"/>
      <c r="C30" s="109" t="s">
        <v>157</v>
      </c>
      <c r="D30" s="125">
        <v>3225</v>
      </c>
      <c r="E30" s="116">
        <v>3278</v>
      </c>
      <c r="F30" s="146">
        <v>3558.36132</v>
      </c>
    </row>
    <row r="31" spans="2:6" ht="15.6" customHeight="1" x14ac:dyDescent="0.25">
      <c r="B31" s="93"/>
      <c r="C31" s="109" t="s">
        <v>158</v>
      </c>
      <c r="D31" s="125">
        <v>101383</v>
      </c>
      <c r="E31" s="116">
        <v>89724</v>
      </c>
      <c r="F31" s="146">
        <v>82579.693230000004</v>
      </c>
    </row>
    <row r="32" spans="2:6" ht="15.6" customHeight="1" x14ac:dyDescent="0.25">
      <c r="B32" s="93"/>
      <c r="C32" s="109" t="s">
        <v>227</v>
      </c>
      <c r="D32" s="125">
        <v>12733</v>
      </c>
      <c r="E32" s="116">
        <v>12737</v>
      </c>
      <c r="F32" s="146">
        <v>10844.546220000004</v>
      </c>
    </row>
    <row r="33" spans="2:6" ht="15.6" customHeight="1" x14ac:dyDescent="0.25">
      <c r="B33" s="93"/>
      <c r="C33" s="109" t="s">
        <v>159</v>
      </c>
      <c r="D33" s="125">
        <v>7795</v>
      </c>
      <c r="E33" s="116">
        <v>7608</v>
      </c>
      <c r="F33" s="146">
        <v>6803.7649200000014</v>
      </c>
    </row>
    <row r="34" spans="2:6" ht="15.6" customHeight="1" x14ac:dyDescent="0.25">
      <c r="B34" s="93"/>
      <c r="C34" s="109" t="s">
        <v>160</v>
      </c>
      <c r="D34" s="125">
        <v>11616</v>
      </c>
      <c r="E34" s="116">
        <v>9748</v>
      </c>
      <c r="F34" s="146">
        <v>7941.3602299999993</v>
      </c>
    </row>
    <row r="35" spans="2:6" ht="15.6" customHeight="1" x14ac:dyDescent="0.25">
      <c r="B35" s="93"/>
      <c r="C35" s="109" t="s">
        <v>161</v>
      </c>
      <c r="D35" s="125">
        <v>857</v>
      </c>
      <c r="E35" s="116">
        <v>857</v>
      </c>
      <c r="F35" s="146">
        <v>990.29031999999984</v>
      </c>
    </row>
    <row r="36" spans="2:6" ht="15.6" customHeight="1" thickBot="1" x14ac:dyDescent="0.3">
      <c r="B36" s="95"/>
      <c r="C36" s="147" t="s">
        <v>162</v>
      </c>
      <c r="D36" s="125">
        <v>3050</v>
      </c>
      <c r="E36" s="116">
        <v>2750</v>
      </c>
      <c r="F36" s="146">
        <v>2717.2629999999999</v>
      </c>
    </row>
    <row r="37" spans="2:6" ht="15.6" customHeight="1" thickBot="1" x14ac:dyDescent="0.3">
      <c r="B37" s="156" t="s">
        <v>163</v>
      </c>
      <c r="C37" s="157"/>
      <c r="D37" s="158">
        <v>167008</v>
      </c>
      <c r="E37" s="159">
        <v>152029</v>
      </c>
      <c r="F37" s="160">
        <v>140768.84601000001</v>
      </c>
    </row>
    <row r="38" spans="2:6" ht="15.6" customHeight="1" x14ac:dyDescent="0.25">
      <c r="B38" s="141" t="s">
        <v>92</v>
      </c>
      <c r="C38" s="142" t="s">
        <v>164</v>
      </c>
      <c r="D38" s="125">
        <v>782</v>
      </c>
      <c r="E38" s="116">
        <v>1005</v>
      </c>
      <c r="F38" s="146">
        <v>924.72102999999993</v>
      </c>
    </row>
    <row r="39" spans="2:6" ht="15.6" customHeight="1" x14ac:dyDescent="0.25">
      <c r="B39" s="93"/>
      <c r="C39" s="109" t="s">
        <v>165</v>
      </c>
      <c r="D39" s="125">
        <v>1444</v>
      </c>
      <c r="E39" s="116">
        <v>1568</v>
      </c>
      <c r="F39" s="146">
        <v>1561.0029000000002</v>
      </c>
    </row>
    <row r="40" spans="2:6" ht="15.6" customHeight="1" x14ac:dyDescent="0.25">
      <c r="B40" s="93"/>
      <c r="C40" s="109" t="s">
        <v>166</v>
      </c>
      <c r="D40" s="125">
        <v>134777</v>
      </c>
      <c r="E40" s="116">
        <v>139599</v>
      </c>
      <c r="F40" s="146">
        <v>141214.88893000002</v>
      </c>
    </row>
    <row r="41" spans="2:6" ht="15.6" customHeight="1" x14ac:dyDescent="0.25">
      <c r="B41" s="93"/>
      <c r="C41" s="109" t="s">
        <v>167</v>
      </c>
      <c r="D41" s="125">
        <v>38350</v>
      </c>
      <c r="E41" s="116">
        <v>36380</v>
      </c>
      <c r="F41" s="146">
        <v>33311.327389999999</v>
      </c>
    </row>
    <row r="42" spans="2:6" ht="15.6" customHeight="1" x14ac:dyDescent="0.25">
      <c r="B42" s="93"/>
      <c r="C42" s="109" t="s">
        <v>168</v>
      </c>
      <c r="D42" s="125">
        <v>18610</v>
      </c>
      <c r="E42" s="116">
        <v>18249</v>
      </c>
      <c r="F42" s="146">
        <v>16690.608660000002</v>
      </c>
    </row>
    <row r="43" spans="2:6" ht="15.6" customHeight="1" x14ac:dyDescent="0.25">
      <c r="B43" s="93"/>
      <c r="C43" s="109" t="s">
        <v>169</v>
      </c>
      <c r="D43" s="125">
        <v>38699</v>
      </c>
      <c r="E43" s="116">
        <v>38071</v>
      </c>
      <c r="F43" s="146">
        <v>35538.234110000005</v>
      </c>
    </row>
    <row r="44" spans="2:6" ht="15.6" customHeight="1" x14ac:dyDescent="0.25">
      <c r="B44" s="93"/>
      <c r="C44" s="109" t="s">
        <v>170</v>
      </c>
      <c r="D44" s="125">
        <v>15887</v>
      </c>
      <c r="E44" s="116">
        <v>13640</v>
      </c>
      <c r="F44" s="146">
        <v>12636.768109999999</v>
      </c>
    </row>
    <row r="45" spans="2:6" ht="15.6" customHeight="1" x14ac:dyDescent="0.25">
      <c r="B45" s="93"/>
      <c r="C45" s="109" t="s">
        <v>171</v>
      </c>
      <c r="D45" s="125">
        <v>856</v>
      </c>
      <c r="E45" s="116">
        <v>806</v>
      </c>
      <c r="F45" s="146">
        <v>750.38438000000008</v>
      </c>
    </row>
    <row r="46" spans="2:6" ht="15.6" customHeight="1" x14ac:dyDescent="0.25">
      <c r="B46" s="93"/>
      <c r="C46" s="109" t="s">
        <v>172</v>
      </c>
      <c r="D46" s="125">
        <v>390</v>
      </c>
      <c r="E46" s="116">
        <v>580</v>
      </c>
      <c r="F46" s="146">
        <v>687.21430000000009</v>
      </c>
    </row>
    <row r="47" spans="2:6" ht="15.6" customHeight="1" x14ac:dyDescent="0.25">
      <c r="B47" s="93"/>
      <c r="C47" s="109" t="s">
        <v>173</v>
      </c>
      <c r="D47" s="125">
        <v>92374</v>
      </c>
      <c r="E47" s="116">
        <v>83315</v>
      </c>
      <c r="F47" s="146">
        <v>73753.814329999994</v>
      </c>
    </row>
    <row r="48" spans="2:6" ht="15.6" customHeight="1" x14ac:dyDescent="0.25">
      <c r="B48" s="93"/>
      <c r="C48" s="109" t="s">
        <v>174</v>
      </c>
      <c r="D48" s="125">
        <v>14841</v>
      </c>
      <c r="E48" s="116">
        <v>15162</v>
      </c>
      <c r="F48" s="146">
        <v>11524.519850000001</v>
      </c>
    </row>
    <row r="49" spans="2:6" ht="15.6" customHeight="1" x14ac:dyDescent="0.25">
      <c r="B49" s="93"/>
      <c r="C49" s="109" t="s">
        <v>175</v>
      </c>
      <c r="D49" s="125">
        <v>158006</v>
      </c>
      <c r="E49" s="116">
        <v>143638</v>
      </c>
      <c r="F49" s="146">
        <v>139054.76919999995</v>
      </c>
    </row>
    <row r="50" spans="2:6" ht="15.6" customHeight="1" thickBot="1" x14ac:dyDescent="0.3">
      <c r="B50" s="95"/>
      <c r="C50" s="147" t="s">
        <v>176</v>
      </c>
      <c r="D50" s="125">
        <v>950</v>
      </c>
      <c r="E50" s="116">
        <v>1180</v>
      </c>
      <c r="F50" s="146">
        <v>1017.1259399999999</v>
      </c>
    </row>
    <row r="51" spans="2:6" ht="15.6" customHeight="1" thickBot="1" x14ac:dyDescent="0.3">
      <c r="B51" s="156" t="s">
        <v>177</v>
      </c>
      <c r="C51" s="157"/>
      <c r="D51" s="158">
        <v>515966</v>
      </c>
      <c r="E51" s="159">
        <v>493193</v>
      </c>
      <c r="F51" s="160">
        <v>468665.37912999996</v>
      </c>
    </row>
    <row r="52" spans="2:6" ht="25.35" customHeight="1" thickBot="1" x14ac:dyDescent="0.3">
      <c r="B52" s="163" t="s">
        <v>93</v>
      </c>
      <c r="C52" s="164" t="s">
        <v>93</v>
      </c>
      <c r="D52" s="125">
        <v>1938</v>
      </c>
      <c r="E52" s="116">
        <v>1954</v>
      </c>
      <c r="F52" s="146">
        <v>1757.2951700000001</v>
      </c>
    </row>
    <row r="53" spans="2:6" ht="15.6" customHeight="1" thickBot="1" x14ac:dyDescent="0.3">
      <c r="B53" s="156" t="s">
        <v>228</v>
      </c>
      <c r="C53" s="157"/>
      <c r="D53" s="158">
        <v>1938</v>
      </c>
      <c r="E53" s="159">
        <v>1954</v>
      </c>
      <c r="F53" s="160">
        <v>1757.2951700000001</v>
      </c>
    </row>
    <row r="54" spans="2:6" ht="15.6" customHeight="1" thickBot="1" x14ac:dyDescent="0.3">
      <c r="B54" s="161" t="s">
        <v>94</v>
      </c>
      <c r="C54" s="162" t="s">
        <v>94</v>
      </c>
      <c r="D54" s="125">
        <v>4675</v>
      </c>
      <c r="E54" s="116">
        <v>4530</v>
      </c>
      <c r="F54" s="146">
        <v>4375.00702</v>
      </c>
    </row>
    <row r="55" spans="2:6" ht="15.6" customHeight="1" thickBot="1" x14ac:dyDescent="0.3">
      <c r="B55" s="156" t="s">
        <v>229</v>
      </c>
      <c r="C55" s="157"/>
      <c r="D55" s="158">
        <v>4675</v>
      </c>
      <c r="E55" s="159">
        <v>4530</v>
      </c>
      <c r="F55" s="160">
        <v>4375.00702</v>
      </c>
    </row>
    <row r="56" spans="2:6" ht="15.6" customHeight="1" thickBot="1" x14ac:dyDescent="0.3">
      <c r="B56" s="161" t="s">
        <v>95</v>
      </c>
      <c r="C56" s="162" t="s">
        <v>95</v>
      </c>
      <c r="D56" s="125">
        <v>3285</v>
      </c>
      <c r="E56" s="116">
        <v>3275</v>
      </c>
      <c r="F56" s="146">
        <v>2975.08016</v>
      </c>
    </row>
    <row r="57" spans="2:6" ht="15.6" customHeight="1" thickBot="1" x14ac:dyDescent="0.3">
      <c r="B57" s="156" t="s">
        <v>178</v>
      </c>
      <c r="C57" s="157"/>
      <c r="D57" s="158">
        <v>3285</v>
      </c>
      <c r="E57" s="159">
        <v>3275</v>
      </c>
      <c r="F57" s="160">
        <v>2975.08016</v>
      </c>
    </row>
    <row r="58" spans="2:6" ht="15.6" customHeight="1" x14ac:dyDescent="0.25">
      <c r="B58" s="141" t="s">
        <v>96</v>
      </c>
      <c r="C58" s="142" t="s">
        <v>179</v>
      </c>
      <c r="D58" s="125">
        <v>430</v>
      </c>
      <c r="E58" s="116">
        <v>230</v>
      </c>
      <c r="F58" s="146">
        <v>785.48022999999989</v>
      </c>
    </row>
    <row r="59" spans="2:6" ht="15.6" customHeight="1" thickBot="1" x14ac:dyDescent="0.3">
      <c r="B59" s="95"/>
      <c r="C59" s="147" t="s">
        <v>230</v>
      </c>
      <c r="D59" s="125">
        <v>2450</v>
      </c>
      <c r="E59" s="116">
        <v>2700</v>
      </c>
      <c r="F59" s="146">
        <v>2252.3678799999998</v>
      </c>
    </row>
    <row r="60" spans="2:6" ht="15.6" customHeight="1" thickBot="1" x14ac:dyDescent="0.3">
      <c r="B60" s="156" t="s">
        <v>180</v>
      </c>
      <c r="C60" s="157"/>
      <c r="D60" s="158">
        <v>2880</v>
      </c>
      <c r="E60" s="159">
        <v>2930</v>
      </c>
      <c r="F60" s="160">
        <v>3037.8481099999999</v>
      </c>
    </row>
    <row r="61" spans="2:6" ht="15.6" customHeight="1" thickBot="1" x14ac:dyDescent="0.3">
      <c r="B61" s="161" t="s">
        <v>97</v>
      </c>
      <c r="C61" s="162" t="s">
        <v>182</v>
      </c>
      <c r="D61" s="125">
        <v>84036</v>
      </c>
      <c r="E61" s="116">
        <v>73050</v>
      </c>
      <c r="F61" s="146">
        <v>80653</v>
      </c>
    </row>
    <row r="62" spans="2:6" ht="15.6" customHeight="1" thickBot="1" x14ac:dyDescent="0.3">
      <c r="B62" s="156" t="s">
        <v>184</v>
      </c>
      <c r="C62" s="157"/>
      <c r="D62" s="158">
        <v>84036</v>
      </c>
      <c r="E62" s="159">
        <v>73050</v>
      </c>
      <c r="F62" s="160">
        <v>80653</v>
      </c>
    </row>
    <row r="63" spans="2:6" ht="15.6" customHeight="1" x14ac:dyDescent="0.25">
      <c r="B63" s="141" t="s">
        <v>98</v>
      </c>
      <c r="C63" s="142" t="s">
        <v>231</v>
      </c>
      <c r="D63" s="125">
        <v>2820</v>
      </c>
      <c r="E63" s="116">
        <v>4625</v>
      </c>
      <c r="F63" s="146">
        <v>2811.7386100000003</v>
      </c>
    </row>
    <row r="64" spans="2:6" ht="15.6" customHeight="1" x14ac:dyDescent="0.25">
      <c r="B64" s="93"/>
      <c r="C64" s="109" t="s">
        <v>232</v>
      </c>
      <c r="D64" s="125">
        <v>3176</v>
      </c>
      <c r="E64" s="116">
        <v>1899</v>
      </c>
      <c r="F64" s="146">
        <v>1861.2054599999999</v>
      </c>
    </row>
    <row r="65" spans="2:6" ht="15.6" customHeight="1" x14ac:dyDescent="0.25">
      <c r="B65" s="93"/>
      <c r="C65" s="109" t="s">
        <v>233</v>
      </c>
      <c r="D65" s="125">
        <v>5263</v>
      </c>
      <c r="E65" s="116">
        <v>5435</v>
      </c>
      <c r="F65" s="146">
        <v>5315.5455499999998</v>
      </c>
    </row>
    <row r="66" spans="2:6" ht="15.6" customHeight="1" thickBot="1" x14ac:dyDescent="0.3">
      <c r="B66" s="95"/>
      <c r="C66" s="147" t="s">
        <v>234</v>
      </c>
      <c r="D66" s="125">
        <v>239</v>
      </c>
      <c r="E66" s="116">
        <v>-121</v>
      </c>
      <c r="F66" s="146">
        <v>18.454659999999734</v>
      </c>
    </row>
    <row r="67" spans="2:6" ht="15.6" customHeight="1" thickBot="1" x14ac:dyDescent="0.3">
      <c r="B67" s="156" t="s">
        <v>235</v>
      </c>
      <c r="C67" s="157"/>
      <c r="D67" s="158">
        <v>11498</v>
      </c>
      <c r="E67" s="159">
        <v>11838</v>
      </c>
      <c r="F67" s="160">
        <v>10006.94428</v>
      </c>
    </row>
    <row r="68" spans="2:6" ht="15.6" customHeight="1" x14ac:dyDescent="0.25">
      <c r="B68" s="141" t="s">
        <v>99</v>
      </c>
      <c r="C68" s="142" t="s">
        <v>236</v>
      </c>
      <c r="D68" s="125">
        <v>7920</v>
      </c>
      <c r="E68" s="116">
        <v>8628</v>
      </c>
      <c r="F68" s="146">
        <v>9111.00468</v>
      </c>
    </row>
    <row r="69" spans="2:6" ht="15.6" customHeight="1" x14ac:dyDescent="0.25">
      <c r="B69" s="93"/>
      <c r="C69" s="109" t="s">
        <v>237</v>
      </c>
      <c r="D69" s="125">
        <v>8245</v>
      </c>
      <c r="E69" s="116">
        <v>7615</v>
      </c>
      <c r="F69" s="146">
        <v>6902.0727199999992</v>
      </c>
    </row>
    <row r="70" spans="2:6" ht="15.6" customHeight="1" x14ac:dyDescent="0.25">
      <c r="B70" s="93"/>
      <c r="C70" s="109" t="s">
        <v>185</v>
      </c>
      <c r="D70" s="125">
        <v>4933</v>
      </c>
      <c r="E70" s="116">
        <v>5704</v>
      </c>
      <c r="F70" s="146">
        <v>5790.4669400000002</v>
      </c>
    </row>
    <row r="71" spans="2:6" ht="15.6" customHeight="1" x14ac:dyDescent="0.25">
      <c r="B71" s="93"/>
      <c r="C71" s="109" t="s">
        <v>234</v>
      </c>
      <c r="D71" s="125">
        <v>0</v>
      </c>
      <c r="E71" s="116">
        <v>0</v>
      </c>
      <c r="F71" s="146">
        <v>0</v>
      </c>
    </row>
    <row r="72" spans="2:6" ht="15.6" customHeight="1" thickBot="1" x14ac:dyDescent="0.3">
      <c r="B72" s="95"/>
      <c r="C72" s="147" t="s">
        <v>138</v>
      </c>
      <c r="D72" s="125">
        <v>2020</v>
      </c>
      <c r="E72" s="116">
        <v>1750</v>
      </c>
      <c r="F72" s="146">
        <v>1368.70488</v>
      </c>
    </row>
    <row r="73" spans="2:6" ht="15.6" customHeight="1" thickBot="1" x14ac:dyDescent="0.3">
      <c r="B73" s="156" t="s">
        <v>186</v>
      </c>
      <c r="C73" s="157"/>
      <c r="D73" s="158">
        <v>23118</v>
      </c>
      <c r="E73" s="159">
        <v>23697</v>
      </c>
      <c r="F73" s="160">
        <v>23172.249220000002</v>
      </c>
    </row>
    <row r="74" spans="2:6" ht="15.6" customHeight="1" x14ac:dyDescent="0.25">
      <c r="B74" s="141" t="s">
        <v>100</v>
      </c>
      <c r="C74" s="142" t="s">
        <v>187</v>
      </c>
      <c r="D74" s="125">
        <v>1685</v>
      </c>
      <c r="E74" s="116">
        <v>1572</v>
      </c>
      <c r="F74" s="146">
        <v>1310.90779</v>
      </c>
    </row>
    <row r="75" spans="2:6" ht="15.6" customHeight="1" thickBot="1" x14ac:dyDescent="0.3">
      <c r="B75" s="95"/>
      <c r="C75" s="147" t="s">
        <v>100</v>
      </c>
      <c r="D75" s="125">
        <v>1300</v>
      </c>
      <c r="E75" s="116">
        <v>560</v>
      </c>
      <c r="F75" s="146">
        <v>569.74248999999998</v>
      </c>
    </row>
    <row r="76" spans="2:6" ht="15.6" customHeight="1" thickBot="1" x14ac:dyDescent="0.3">
      <c r="B76" s="165" t="s">
        <v>188</v>
      </c>
      <c r="C76" s="166"/>
      <c r="D76" s="158">
        <v>2985</v>
      </c>
      <c r="E76" s="159">
        <v>2132</v>
      </c>
      <c r="F76" s="160">
        <v>1880.6502799999998</v>
      </c>
    </row>
    <row r="77" spans="2:6" ht="15.6" customHeight="1" thickBot="1" x14ac:dyDescent="0.3">
      <c r="B77" s="161" t="s">
        <v>101</v>
      </c>
      <c r="C77" s="162" t="s">
        <v>238</v>
      </c>
      <c r="D77" s="125">
        <v>3065</v>
      </c>
      <c r="E77" s="116">
        <v>2745</v>
      </c>
      <c r="F77" s="146">
        <v>2462.1272299999996</v>
      </c>
    </row>
    <row r="78" spans="2:6" ht="15.6" customHeight="1" thickBot="1" x14ac:dyDescent="0.3">
      <c r="B78" s="156" t="s">
        <v>239</v>
      </c>
      <c r="C78" s="157"/>
      <c r="D78" s="158">
        <v>3065</v>
      </c>
      <c r="E78" s="159">
        <v>2745</v>
      </c>
      <c r="F78" s="160">
        <v>2462.1272299999996</v>
      </c>
    </row>
    <row r="79" spans="2:6" ht="15.6" customHeight="1" thickBot="1" x14ac:dyDescent="0.3">
      <c r="B79" s="161" t="s">
        <v>102</v>
      </c>
      <c r="C79" s="162" t="s">
        <v>102</v>
      </c>
      <c r="D79" s="125">
        <v>14138</v>
      </c>
      <c r="E79" s="116">
        <v>12638</v>
      </c>
      <c r="F79" s="146">
        <v>11560.763249999998</v>
      </c>
    </row>
    <row r="80" spans="2:6" ht="15.6" customHeight="1" thickBot="1" x14ac:dyDescent="0.3">
      <c r="B80" s="156" t="s">
        <v>240</v>
      </c>
      <c r="C80" s="157"/>
      <c r="D80" s="158">
        <v>14138</v>
      </c>
      <c r="E80" s="159">
        <v>12638</v>
      </c>
      <c r="F80" s="160">
        <v>11560.763249999998</v>
      </c>
    </row>
    <row r="81" spans="2:6" ht="15.6" customHeight="1" x14ac:dyDescent="0.25">
      <c r="B81" s="141" t="s">
        <v>104</v>
      </c>
      <c r="C81" s="142" t="s">
        <v>189</v>
      </c>
      <c r="D81" s="125">
        <v>13581</v>
      </c>
      <c r="E81" s="116">
        <v>10546</v>
      </c>
      <c r="F81" s="146">
        <v>6135.8970699999991</v>
      </c>
    </row>
    <row r="82" spans="2:6" ht="15.6" customHeight="1" x14ac:dyDescent="0.25">
      <c r="B82" s="93"/>
      <c r="C82" s="109" t="s">
        <v>190</v>
      </c>
      <c r="D82" s="125">
        <v>3600</v>
      </c>
      <c r="E82" s="116">
        <v>3628</v>
      </c>
      <c r="F82" s="146">
        <v>2986.4232500000003</v>
      </c>
    </row>
    <row r="83" spans="2:6" ht="15.6" customHeight="1" x14ac:dyDescent="0.25">
      <c r="B83" s="93"/>
      <c r="C83" s="131" t="s">
        <v>191</v>
      </c>
      <c r="D83" s="125">
        <v>605</v>
      </c>
      <c r="E83" s="116">
        <v>807</v>
      </c>
      <c r="F83" s="146">
        <v>617.82245</v>
      </c>
    </row>
    <row r="84" spans="2:6" ht="15.6" customHeight="1" thickBot="1" x14ac:dyDescent="0.3">
      <c r="B84" s="95"/>
      <c r="C84" s="147" t="s">
        <v>192</v>
      </c>
      <c r="D84" s="125">
        <v>19478</v>
      </c>
      <c r="E84" s="116">
        <v>19019</v>
      </c>
      <c r="F84" s="146">
        <v>15231.656480000001</v>
      </c>
    </row>
    <row r="85" spans="2:6" ht="15.6" customHeight="1" thickBot="1" x14ac:dyDescent="0.3">
      <c r="B85" s="156" t="s">
        <v>193</v>
      </c>
      <c r="C85" s="157"/>
      <c r="D85" s="158">
        <v>37264</v>
      </c>
      <c r="E85" s="159">
        <v>34000</v>
      </c>
      <c r="F85" s="160">
        <v>24971.79925</v>
      </c>
    </row>
    <row r="86" spans="2:6" ht="15.6" customHeight="1" thickBot="1" x14ac:dyDescent="0.3">
      <c r="B86" s="163" t="s">
        <v>105</v>
      </c>
      <c r="C86" s="162" t="s">
        <v>105</v>
      </c>
      <c r="D86" s="125">
        <v>540</v>
      </c>
      <c r="E86" s="116">
        <v>1175</v>
      </c>
      <c r="F86" s="146">
        <v>804.37187999999992</v>
      </c>
    </row>
    <row r="87" spans="2:6" ht="15.6" customHeight="1" thickBot="1" x14ac:dyDescent="0.3">
      <c r="B87" s="156" t="s">
        <v>194</v>
      </c>
      <c r="C87" s="157"/>
      <c r="D87" s="158">
        <v>540</v>
      </c>
      <c r="E87" s="159">
        <v>1175</v>
      </c>
      <c r="F87" s="160">
        <v>804.37187999999992</v>
      </c>
    </row>
    <row r="88" spans="2:6" ht="15.6" customHeight="1" thickBot="1" x14ac:dyDescent="0.3">
      <c r="B88" s="161" t="s">
        <v>106</v>
      </c>
      <c r="C88" s="162" t="s">
        <v>106</v>
      </c>
      <c r="D88" s="125">
        <v>1135</v>
      </c>
      <c r="E88" s="116">
        <v>1065</v>
      </c>
      <c r="F88" s="146">
        <v>1059.7554600000001</v>
      </c>
    </row>
    <row r="89" spans="2:6" ht="15.6" customHeight="1" thickBot="1" x14ac:dyDescent="0.3">
      <c r="B89" s="156" t="s">
        <v>195</v>
      </c>
      <c r="C89" s="157"/>
      <c r="D89" s="158">
        <v>1135</v>
      </c>
      <c r="E89" s="159">
        <v>1065</v>
      </c>
      <c r="F89" s="160">
        <v>1059.7554600000001</v>
      </c>
    </row>
    <row r="90" spans="2:6" ht="15.6" customHeight="1" thickBot="1" x14ac:dyDescent="0.3">
      <c r="B90" s="161" t="s">
        <v>107</v>
      </c>
      <c r="C90" s="162" t="s">
        <v>107</v>
      </c>
      <c r="D90" s="125">
        <v>2829</v>
      </c>
      <c r="E90" s="116">
        <v>2647</v>
      </c>
      <c r="F90" s="146">
        <v>2453.6215699999998</v>
      </c>
    </row>
    <row r="91" spans="2:6" ht="15.6" customHeight="1" thickBot="1" x14ac:dyDescent="0.3">
      <c r="B91" s="156" t="s">
        <v>196</v>
      </c>
      <c r="C91" s="157"/>
      <c r="D91" s="158">
        <v>2829</v>
      </c>
      <c r="E91" s="159">
        <v>2647</v>
      </c>
      <c r="F91" s="160">
        <v>2453.6215699999998</v>
      </c>
    </row>
    <row r="92" spans="2:6" ht="15.6" customHeight="1" thickBot="1" x14ac:dyDescent="0.3">
      <c r="B92" s="161" t="s">
        <v>108</v>
      </c>
      <c r="C92" s="162" t="s">
        <v>108</v>
      </c>
      <c r="D92" s="125">
        <v>255</v>
      </c>
      <c r="E92" s="116">
        <v>235</v>
      </c>
      <c r="F92" s="146">
        <v>197.94660999999999</v>
      </c>
    </row>
    <row r="93" spans="2:6" ht="15.6" customHeight="1" thickBot="1" x14ac:dyDescent="0.3">
      <c r="B93" s="156" t="s">
        <v>197</v>
      </c>
      <c r="C93" s="157"/>
      <c r="D93" s="158">
        <v>255</v>
      </c>
      <c r="E93" s="159">
        <v>235</v>
      </c>
      <c r="F93" s="160">
        <v>197.94660999999999</v>
      </c>
    </row>
    <row r="94" spans="2:6" ht="15.6" customHeight="1" thickBot="1" x14ac:dyDescent="0.3">
      <c r="B94" s="161" t="s">
        <v>109</v>
      </c>
      <c r="C94" s="162" t="s">
        <v>198</v>
      </c>
      <c r="D94" s="125">
        <v>24588</v>
      </c>
      <c r="E94" s="116">
        <v>21873</v>
      </c>
      <c r="F94" s="146">
        <v>19329.735189999996</v>
      </c>
    </row>
    <row r="95" spans="2:6" ht="15.6" customHeight="1" thickBot="1" x14ac:dyDescent="0.3">
      <c r="B95" s="156" t="s">
        <v>199</v>
      </c>
      <c r="C95" s="157"/>
      <c r="D95" s="158">
        <v>24588</v>
      </c>
      <c r="E95" s="159">
        <v>21873</v>
      </c>
      <c r="F95" s="160">
        <v>19329.735189999996</v>
      </c>
    </row>
    <row r="96" spans="2:6" ht="15.6" customHeight="1" x14ac:dyDescent="0.25">
      <c r="B96" s="141" t="s">
        <v>110</v>
      </c>
      <c r="C96" s="142" t="s">
        <v>241</v>
      </c>
      <c r="D96" s="125">
        <v>1143</v>
      </c>
      <c r="E96" s="116">
        <v>1134</v>
      </c>
      <c r="F96" s="146">
        <v>1052.9281100000001</v>
      </c>
    </row>
    <row r="97" spans="2:6" ht="15.6" customHeight="1" x14ac:dyDescent="0.25">
      <c r="B97" s="93"/>
      <c r="C97" s="109" t="s">
        <v>129</v>
      </c>
      <c r="D97" s="125">
        <v>2512</v>
      </c>
      <c r="E97" s="116">
        <v>2262</v>
      </c>
      <c r="F97" s="146">
        <v>2328.55699</v>
      </c>
    </row>
    <row r="98" spans="2:6" ht="15.6" customHeight="1" x14ac:dyDescent="0.25">
      <c r="B98" s="93"/>
      <c r="C98" s="109" t="s">
        <v>103</v>
      </c>
      <c r="D98" s="125">
        <v>44000</v>
      </c>
      <c r="E98" s="116">
        <v>41500</v>
      </c>
      <c r="F98" s="146">
        <v>39506.423280000003</v>
      </c>
    </row>
    <row r="99" spans="2:6" ht="15.6" customHeight="1" x14ac:dyDescent="0.25">
      <c r="B99" s="93"/>
      <c r="C99" s="109" t="s">
        <v>201</v>
      </c>
      <c r="D99" s="125">
        <v>1096</v>
      </c>
      <c r="E99" s="116">
        <v>915</v>
      </c>
      <c r="F99" s="146">
        <v>1588.712</v>
      </c>
    </row>
    <row r="100" spans="2:6" ht="15.6" customHeight="1" x14ac:dyDescent="0.25">
      <c r="B100" s="93"/>
      <c r="C100" s="109" t="s">
        <v>132</v>
      </c>
      <c r="D100" s="125">
        <v>46250</v>
      </c>
      <c r="E100" s="116">
        <v>46121</v>
      </c>
      <c r="F100" s="146">
        <v>43347.085400000004</v>
      </c>
    </row>
    <row r="101" spans="2:6" ht="15.6" customHeight="1" x14ac:dyDescent="0.25">
      <c r="B101" s="93"/>
      <c r="C101" s="109" t="s">
        <v>242</v>
      </c>
      <c r="D101" s="125">
        <v>216</v>
      </c>
      <c r="E101" s="116">
        <v>216</v>
      </c>
      <c r="F101" s="146">
        <v>193.74600000000001</v>
      </c>
    </row>
    <row r="102" spans="2:6" ht="15.6" customHeight="1" x14ac:dyDescent="0.25">
      <c r="B102" s="93"/>
      <c r="C102" s="109" t="s">
        <v>243</v>
      </c>
      <c r="D102" s="125">
        <v>325</v>
      </c>
      <c r="E102" s="116">
        <v>325</v>
      </c>
      <c r="F102" s="146">
        <v>325.46362999999997</v>
      </c>
    </row>
    <row r="103" spans="2:6" ht="15.6" customHeight="1" thickBot="1" x14ac:dyDescent="0.3">
      <c r="B103" s="95"/>
      <c r="C103" s="147" t="s">
        <v>136</v>
      </c>
      <c r="D103" s="125">
        <v>16135</v>
      </c>
      <c r="E103" s="116">
        <v>21422</v>
      </c>
      <c r="F103" s="146">
        <v>7717.2251399999986</v>
      </c>
    </row>
    <row r="104" spans="2:6" ht="15.6" customHeight="1" thickBot="1" x14ac:dyDescent="0.3">
      <c r="B104" s="156" t="s">
        <v>202</v>
      </c>
      <c r="C104" s="157"/>
      <c r="D104" s="158">
        <v>111677</v>
      </c>
      <c r="E104" s="159">
        <v>113895</v>
      </c>
      <c r="F104" s="160">
        <v>96060.140549999996</v>
      </c>
    </row>
    <row r="105" spans="2:6" ht="15.6" customHeight="1" thickBot="1" x14ac:dyDescent="0.3">
      <c r="B105" s="161" t="s">
        <v>111</v>
      </c>
      <c r="C105" s="162" t="s">
        <v>111</v>
      </c>
      <c r="D105" s="125">
        <v>4946</v>
      </c>
      <c r="E105" s="116">
        <v>4402</v>
      </c>
      <c r="F105" s="146">
        <v>3877.6870899999999</v>
      </c>
    </row>
    <row r="106" spans="2:6" ht="15.6" customHeight="1" thickBot="1" x14ac:dyDescent="0.3">
      <c r="B106" s="156" t="s">
        <v>244</v>
      </c>
      <c r="C106" s="157"/>
      <c r="D106" s="158">
        <v>4946</v>
      </c>
      <c r="E106" s="159">
        <v>4402</v>
      </c>
      <c r="F106" s="160">
        <v>3877.6870899999999</v>
      </c>
    </row>
    <row r="107" spans="2:6" ht="15.6" customHeight="1" x14ac:dyDescent="0.25">
      <c r="B107" s="153" t="s">
        <v>112</v>
      </c>
      <c r="C107" s="141" t="s">
        <v>203</v>
      </c>
      <c r="D107" s="167">
        <v>26897</v>
      </c>
      <c r="E107" s="168">
        <v>26579</v>
      </c>
      <c r="F107" s="169">
        <v>23164.59823</v>
      </c>
    </row>
    <row r="108" spans="2:6" ht="15.6" customHeight="1" x14ac:dyDescent="0.25">
      <c r="B108" s="154"/>
      <c r="C108" s="93" t="s">
        <v>204</v>
      </c>
      <c r="D108" s="167">
        <v>1965</v>
      </c>
      <c r="E108" s="168">
        <v>2185</v>
      </c>
      <c r="F108" s="169">
        <v>2157.6180999999997</v>
      </c>
    </row>
    <row r="109" spans="2:6" ht="15.6" customHeight="1" x14ac:dyDescent="0.25">
      <c r="B109" s="154"/>
      <c r="C109" s="93" t="s">
        <v>205</v>
      </c>
      <c r="D109" s="167">
        <v>2890</v>
      </c>
      <c r="E109" s="168">
        <v>3110</v>
      </c>
      <c r="F109" s="169">
        <v>2639.4301099999998</v>
      </c>
    </row>
    <row r="110" spans="2:6" ht="15.6" customHeight="1" x14ac:dyDescent="0.25">
      <c r="B110" s="154"/>
      <c r="C110" s="93" t="s">
        <v>206</v>
      </c>
      <c r="D110" s="167">
        <v>2070</v>
      </c>
      <c r="E110" s="168">
        <v>2013</v>
      </c>
      <c r="F110" s="169">
        <v>1981.2784900000001</v>
      </c>
    </row>
    <row r="111" spans="2:6" ht="15.6" customHeight="1" x14ac:dyDescent="0.25">
      <c r="B111" s="154"/>
      <c r="C111" s="93" t="s">
        <v>207</v>
      </c>
      <c r="D111" s="167">
        <v>22640</v>
      </c>
      <c r="E111" s="168">
        <v>19720</v>
      </c>
      <c r="F111" s="169">
        <v>19617.265299999999</v>
      </c>
    </row>
    <row r="112" spans="2:6" ht="15.6" customHeight="1" x14ac:dyDescent="0.25">
      <c r="B112" s="154"/>
      <c r="C112" s="93" t="s">
        <v>208</v>
      </c>
      <c r="D112" s="167">
        <v>54391</v>
      </c>
      <c r="E112" s="168">
        <v>48300</v>
      </c>
      <c r="F112" s="169">
        <v>48015.473099999996</v>
      </c>
    </row>
    <row r="113" spans="2:6" ht="15.6" customHeight="1" x14ac:dyDescent="0.25">
      <c r="B113" s="154"/>
      <c r="C113" s="93" t="s">
        <v>209</v>
      </c>
      <c r="D113" s="167">
        <v>11593</v>
      </c>
      <c r="E113" s="168">
        <v>11014</v>
      </c>
      <c r="F113" s="169">
        <v>10700.25923</v>
      </c>
    </row>
    <row r="114" spans="2:6" ht="15.6" customHeight="1" x14ac:dyDescent="0.25">
      <c r="B114" s="154"/>
      <c r="C114" s="93" t="s">
        <v>210</v>
      </c>
      <c r="D114" s="167">
        <v>13950</v>
      </c>
      <c r="E114" s="168">
        <v>13950</v>
      </c>
      <c r="F114" s="169">
        <v>13181.64903</v>
      </c>
    </row>
    <row r="115" spans="2:6" ht="15.6" customHeight="1" thickBot="1" x14ac:dyDescent="0.3">
      <c r="B115" s="155"/>
      <c r="C115" s="170" t="s">
        <v>211</v>
      </c>
      <c r="D115" s="167">
        <v>400</v>
      </c>
      <c r="E115" s="168">
        <v>420</v>
      </c>
      <c r="F115" s="169">
        <v>346.90208000000001</v>
      </c>
    </row>
    <row r="116" spans="2:6" ht="15.6" customHeight="1" thickBot="1" x14ac:dyDescent="0.3">
      <c r="B116" s="156" t="s">
        <v>212</v>
      </c>
      <c r="C116" s="157"/>
      <c r="D116" s="158">
        <v>136796</v>
      </c>
      <c r="E116" s="159">
        <v>127291</v>
      </c>
      <c r="F116" s="160">
        <v>121804.47366999999</v>
      </c>
    </row>
    <row r="117" spans="2:6" ht="15.6" customHeight="1" thickBot="1" x14ac:dyDescent="0.3">
      <c r="B117" s="163" t="s">
        <v>113</v>
      </c>
      <c r="C117" s="171" t="s">
        <v>113</v>
      </c>
      <c r="D117" s="167">
        <v>1816</v>
      </c>
      <c r="E117" s="168">
        <v>1080</v>
      </c>
      <c r="F117" s="169">
        <v>787.33708000000001</v>
      </c>
    </row>
    <row r="118" spans="2:6" ht="15.6" customHeight="1" thickBot="1" x14ac:dyDescent="0.3">
      <c r="B118" s="156" t="s">
        <v>245</v>
      </c>
      <c r="C118" s="157"/>
      <c r="D118" s="158">
        <v>1816</v>
      </c>
      <c r="E118" s="159">
        <v>1080</v>
      </c>
      <c r="F118" s="160">
        <v>787.33708000000001</v>
      </c>
    </row>
    <row r="119" spans="2:6" ht="15.6" customHeight="1" x14ac:dyDescent="0.25">
      <c r="B119" s="141" t="s">
        <v>114</v>
      </c>
      <c r="C119" s="141" t="s">
        <v>213</v>
      </c>
      <c r="D119" s="167">
        <v>5100</v>
      </c>
      <c r="E119" s="168">
        <v>4616</v>
      </c>
      <c r="F119" s="169">
        <v>5004.01224</v>
      </c>
    </row>
    <row r="120" spans="2:6" ht="15.6" customHeight="1" x14ac:dyDescent="0.25">
      <c r="B120" s="93"/>
      <c r="C120" s="93" t="s">
        <v>190</v>
      </c>
      <c r="D120" s="167">
        <v>3366</v>
      </c>
      <c r="E120" s="168">
        <v>2720</v>
      </c>
      <c r="F120" s="169">
        <v>2473.3632199999997</v>
      </c>
    </row>
    <row r="121" spans="2:6" ht="15.6" customHeight="1" x14ac:dyDescent="0.25">
      <c r="B121" s="93"/>
      <c r="C121" s="93" t="s">
        <v>214</v>
      </c>
      <c r="D121" s="167">
        <v>11369</v>
      </c>
      <c r="E121" s="168">
        <v>11337</v>
      </c>
      <c r="F121" s="169">
        <v>12116.809459999999</v>
      </c>
    </row>
    <row r="122" spans="2:6" ht="15.6" customHeight="1" x14ac:dyDescent="0.25">
      <c r="B122" s="93"/>
      <c r="C122" s="93" t="s">
        <v>157</v>
      </c>
      <c r="D122" s="167">
        <v>6295</v>
      </c>
      <c r="E122" s="168">
        <v>4365</v>
      </c>
      <c r="F122" s="169">
        <v>3789.1528599999997</v>
      </c>
    </row>
    <row r="123" spans="2:6" ht="15.6" customHeight="1" x14ac:dyDescent="0.25">
      <c r="B123" s="93"/>
      <c r="C123" s="93" t="s">
        <v>187</v>
      </c>
      <c r="D123" s="167">
        <v>1236</v>
      </c>
      <c r="E123" s="168">
        <v>1175</v>
      </c>
      <c r="F123" s="169">
        <v>1271.11167</v>
      </c>
    </row>
    <row r="124" spans="2:6" ht="15.6" customHeight="1" x14ac:dyDescent="0.25">
      <c r="B124" s="93"/>
      <c r="C124" s="93" t="s">
        <v>246</v>
      </c>
      <c r="D124" s="167">
        <v>2482</v>
      </c>
      <c r="E124" s="168">
        <v>2919</v>
      </c>
      <c r="F124" s="169">
        <v>2686.4453699999999</v>
      </c>
    </row>
    <row r="125" spans="2:6" ht="15.6" customHeight="1" x14ac:dyDescent="0.25">
      <c r="B125" s="93"/>
      <c r="C125" s="93" t="s">
        <v>215</v>
      </c>
      <c r="D125" s="167">
        <v>2245</v>
      </c>
      <c r="E125" s="168">
        <v>2262</v>
      </c>
      <c r="F125" s="169">
        <v>2156.87239</v>
      </c>
    </row>
    <row r="126" spans="2:6" ht="15.6" customHeight="1" x14ac:dyDescent="0.25">
      <c r="B126" s="93"/>
      <c r="C126" s="93" t="s">
        <v>216</v>
      </c>
      <c r="D126" s="167">
        <v>3559</v>
      </c>
      <c r="E126" s="168">
        <v>4220</v>
      </c>
      <c r="F126" s="169">
        <v>3853.5302899999997</v>
      </c>
    </row>
    <row r="127" spans="2:6" ht="15.6" customHeight="1" thickBot="1" x14ac:dyDescent="0.3">
      <c r="B127" s="95"/>
      <c r="C127" s="170" t="s">
        <v>247</v>
      </c>
      <c r="D127" s="167">
        <v>-530</v>
      </c>
      <c r="E127" s="168">
        <v>-484</v>
      </c>
      <c r="F127" s="169">
        <v>-233.95502999999957</v>
      </c>
    </row>
    <row r="128" spans="2:6" ht="15.6" customHeight="1" thickBot="1" x14ac:dyDescent="0.3">
      <c r="B128" s="156" t="s">
        <v>217</v>
      </c>
      <c r="C128" s="157"/>
      <c r="D128" s="158">
        <v>35122</v>
      </c>
      <c r="E128" s="159">
        <v>33130</v>
      </c>
      <c r="F128" s="160">
        <v>33117.342470000003</v>
      </c>
    </row>
    <row r="129" spans="2:6" ht="16.350000000000001" customHeight="1" thickBot="1" x14ac:dyDescent="0.3">
      <c r="B129" s="172" t="s">
        <v>20</v>
      </c>
      <c r="C129" s="173"/>
      <c r="D129" s="174">
        <v>1292110</v>
      </c>
      <c r="E129" s="175">
        <v>1215718</v>
      </c>
      <c r="F129" s="176">
        <v>1142353.8618399997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638C-874F-43CC-AF56-83FD6576B251}">
  <dimension ref="A1:J3583"/>
  <sheetViews>
    <sheetView rightToLeft="1" workbookViewId="0">
      <pane ySplit="4" topLeftCell="A5" activePane="bottomLeft" state="frozen"/>
      <selection pane="bottomLeft" activeCell="A5" sqref="A5:XFD5"/>
    </sheetView>
  </sheetViews>
  <sheetFormatPr defaultRowHeight="13.8" x14ac:dyDescent="0.25"/>
  <cols>
    <col min="1" max="1" width="1.3984375" style="177" customWidth="1"/>
    <col min="2" max="2" width="7.5" style="246" customWidth="1"/>
    <col min="3" max="3" width="4.59765625" style="246" customWidth="1"/>
    <col min="4" max="4" width="10.3984375" style="247" customWidth="1"/>
    <col min="5" max="5" width="8" style="177" customWidth="1"/>
    <col min="6" max="6" width="19.09765625" style="180" customWidth="1"/>
    <col min="7" max="7" width="6.09765625" style="179" customWidth="1"/>
    <col min="8" max="10" width="8.09765625" style="177" customWidth="1"/>
  </cols>
  <sheetData>
    <row r="1" spans="1:10" ht="17.399999999999999" x14ac:dyDescent="0.3">
      <c r="F1" s="178"/>
      <c r="J1" s="2" t="s">
        <v>248</v>
      </c>
    </row>
    <row r="2" spans="1:10" x14ac:dyDescent="0.25">
      <c r="J2" s="181" t="s">
        <v>1</v>
      </c>
    </row>
    <row r="3" spans="1:10" ht="14.4" thickBot="1" x14ac:dyDescent="0.3"/>
    <row r="4" spans="1:10" s="262" customFormat="1" ht="20.399999999999999" x14ac:dyDescent="0.25">
      <c r="A4" s="261"/>
      <c r="B4" s="207" t="s">
        <v>85</v>
      </c>
      <c r="C4" s="208" t="s">
        <v>2</v>
      </c>
      <c r="D4" s="208" t="s">
        <v>142</v>
      </c>
      <c r="E4" s="208" t="s">
        <v>249</v>
      </c>
      <c r="F4" s="209" t="s">
        <v>250</v>
      </c>
      <c r="G4" s="210" t="s">
        <v>139</v>
      </c>
      <c r="H4" s="210" t="s">
        <v>23</v>
      </c>
      <c r="I4" s="211" t="s">
        <v>24</v>
      </c>
      <c r="J4" s="212" t="s">
        <v>25</v>
      </c>
    </row>
    <row r="5" spans="1:10" x14ac:dyDescent="0.25">
      <c r="B5" s="510" t="s">
        <v>97</v>
      </c>
      <c r="C5" s="507" t="s">
        <v>7</v>
      </c>
      <c r="D5" s="250" t="s">
        <v>181</v>
      </c>
      <c r="E5" s="182">
        <v>1282000693</v>
      </c>
      <c r="F5" s="183" t="s">
        <v>251</v>
      </c>
      <c r="G5" s="184"/>
      <c r="H5" s="184">
        <v>-100</v>
      </c>
      <c r="I5" s="184">
        <v>-40</v>
      </c>
      <c r="J5" s="185">
        <v>-134.93597</v>
      </c>
    </row>
    <row r="6" spans="1:10" x14ac:dyDescent="0.25">
      <c r="B6" s="511"/>
      <c r="C6" s="508"/>
      <c r="D6" s="254" t="s">
        <v>252</v>
      </c>
      <c r="E6" s="187"/>
      <c r="F6" s="187"/>
      <c r="G6" s="188"/>
      <c r="H6" s="188">
        <v>-100</v>
      </c>
      <c r="I6" s="188">
        <v>-40</v>
      </c>
      <c r="J6" s="189">
        <v>-134.93597</v>
      </c>
    </row>
    <row r="7" spans="1:10" x14ac:dyDescent="0.25">
      <c r="B7" s="511"/>
      <c r="C7" s="508"/>
      <c r="D7" s="507" t="s">
        <v>182</v>
      </c>
      <c r="E7" s="186">
        <v>1111100100</v>
      </c>
      <c r="F7" s="190" t="s">
        <v>253</v>
      </c>
      <c r="G7" s="184"/>
      <c r="H7" s="184">
        <v>-515240</v>
      </c>
      <c r="I7" s="184">
        <v>-488310</v>
      </c>
      <c r="J7" s="185">
        <v>-442980.27442999999</v>
      </c>
    </row>
    <row r="8" spans="1:10" x14ac:dyDescent="0.25">
      <c r="B8" s="511"/>
      <c r="C8" s="508"/>
      <c r="D8" s="508"/>
      <c r="E8" s="186">
        <v>1111200100</v>
      </c>
      <c r="F8" s="190" t="s">
        <v>254</v>
      </c>
      <c r="G8" s="184"/>
      <c r="H8" s="184">
        <v>-37800</v>
      </c>
      <c r="I8" s="184">
        <v>-50100</v>
      </c>
      <c r="J8" s="185">
        <v>-30847.164290000001</v>
      </c>
    </row>
    <row r="9" spans="1:10" x14ac:dyDescent="0.25">
      <c r="B9" s="511"/>
      <c r="C9" s="508"/>
      <c r="D9" s="508"/>
      <c r="E9" s="186">
        <v>1117000110</v>
      </c>
      <c r="F9" s="190" t="s">
        <v>255</v>
      </c>
      <c r="G9" s="184"/>
      <c r="H9" s="184">
        <v>-84036</v>
      </c>
      <c r="I9" s="184">
        <v>-73050</v>
      </c>
      <c r="J9" s="185">
        <v>-80653</v>
      </c>
    </row>
    <row r="10" spans="1:10" x14ac:dyDescent="0.25">
      <c r="B10" s="511"/>
      <c r="C10" s="508"/>
      <c r="D10" s="509"/>
      <c r="E10" s="186">
        <v>1291000100</v>
      </c>
      <c r="F10" s="190" t="s">
        <v>256</v>
      </c>
      <c r="G10" s="184"/>
      <c r="H10" s="184">
        <v>-300</v>
      </c>
      <c r="I10" s="184">
        <v>-300</v>
      </c>
      <c r="J10" s="185">
        <v>-234</v>
      </c>
    </row>
    <row r="11" spans="1:10" x14ac:dyDescent="0.25">
      <c r="B11" s="511"/>
      <c r="C11" s="508"/>
      <c r="D11" s="255" t="s">
        <v>257</v>
      </c>
      <c r="E11" s="191"/>
      <c r="F11" s="191"/>
      <c r="G11" s="192"/>
      <c r="H11" s="192">
        <v>-637376</v>
      </c>
      <c r="I11" s="192">
        <v>-611760</v>
      </c>
      <c r="J11" s="193">
        <v>-554714.43871999998</v>
      </c>
    </row>
    <row r="12" spans="1:10" x14ac:dyDescent="0.25">
      <c r="B12" s="511"/>
      <c r="C12" s="508"/>
      <c r="D12" s="253" t="s">
        <v>183</v>
      </c>
      <c r="E12" s="186">
        <v>1190000916</v>
      </c>
      <c r="F12" s="190" t="s">
        <v>258</v>
      </c>
      <c r="G12" s="184"/>
      <c r="H12" s="184">
        <v>0</v>
      </c>
      <c r="I12" s="184">
        <v>-35</v>
      </c>
      <c r="J12" s="185">
        <v>0</v>
      </c>
    </row>
    <row r="13" spans="1:10" x14ac:dyDescent="0.25">
      <c r="B13" s="511"/>
      <c r="C13" s="509"/>
      <c r="D13" s="255" t="s">
        <v>259</v>
      </c>
      <c r="E13" s="191"/>
      <c r="F13" s="191"/>
      <c r="G13" s="192"/>
      <c r="H13" s="192">
        <v>0</v>
      </c>
      <c r="I13" s="192">
        <v>-35</v>
      </c>
      <c r="J13" s="193">
        <v>0</v>
      </c>
    </row>
    <row r="14" spans="1:10" ht="20.399999999999999" x14ac:dyDescent="0.25">
      <c r="B14" s="511"/>
      <c r="C14" s="256" t="s">
        <v>13</v>
      </c>
      <c r="D14" s="257"/>
      <c r="E14" s="194"/>
      <c r="F14" s="194"/>
      <c r="G14" s="195"/>
      <c r="H14" s="195">
        <v>-637476</v>
      </c>
      <c r="I14" s="195">
        <v>-611835</v>
      </c>
      <c r="J14" s="196">
        <v>-554849.37468999997</v>
      </c>
    </row>
    <row r="15" spans="1:10" x14ac:dyDescent="0.25">
      <c r="B15" s="511"/>
      <c r="C15" s="507" t="s">
        <v>14</v>
      </c>
      <c r="D15" s="253" t="s">
        <v>182</v>
      </c>
      <c r="E15" s="186">
        <v>1995000860</v>
      </c>
      <c r="F15" s="190" t="s">
        <v>255</v>
      </c>
      <c r="G15" s="184"/>
      <c r="H15" s="184">
        <v>84036</v>
      </c>
      <c r="I15" s="184">
        <v>73050</v>
      </c>
      <c r="J15" s="185">
        <v>80653</v>
      </c>
    </row>
    <row r="16" spans="1:10" x14ac:dyDescent="0.25">
      <c r="B16" s="511"/>
      <c r="C16" s="509"/>
      <c r="D16" s="255" t="s">
        <v>257</v>
      </c>
      <c r="E16" s="191"/>
      <c r="F16" s="191"/>
      <c r="G16" s="192"/>
      <c r="H16" s="192">
        <v>84036</v>
      </c>
      <c r="I16" s="192">
        <v>73050</v>
      </c>
      <c r="J16" s="193">
        <v>80653</v>
      </c>
    </row>
    <row r="17" spans="2:10" ht="20.399999999999999" x14ac:dyDescent="0.25">
      <c r="B17" s="512"/>
      <c r="C17" s="258" t="s">
        <v>19</v>
      </c>
      <c r="D17" s="259"/>
      <c r="E17" s="197"/>
      <c r="F17" s="197"/>
      <c r="G17" s="198"/>
      <c r="H17" s="198">
        <v>84036</v>
      </c>
      <c r="I17" s="198">
        <v>73050</v>
      </c>
      <c r="J17" s="199">
        <v>80653</v>
      </c>
    </row>
    <row r="18" spans="2:10" ht="30.6" x14ac:dyDescent="0.25">
      <c r="B18" s="248" t="s">
        <v>184</v>
      </c>
      <c r="C18" s="249"/>
      <c r="D18" s="249"/>
      <c r="E18" s="200"/>
      <c r="F18" s="200"/>
      <c r="G18" s="201"/>
      <c r="H18" s="201">
        <v>-553440</v>
      </c>
      <c r="I18" s="201">
        <v>-538785</v>
      </c>
      <c r="J18" s="202">
        <v>-474196.37468999997</v>
      </c>
    </row>
    <row r="19" spans="2:10" x14ac:dyDescent="0.25">
      <c r="B19" s="510" t="s">
        <v>88</v>
      </c>
      <c r="C19" s="507" t="s">
        <v>7</v>
      </c>
      <c r="D19" s="507" t="s">
        <v>7</v>
      </c>
      <c r="E19" s="186">
        <v>1117000690</v>
      </c>
      <c r="F19" s="190" t="s">
        <v>260</v>
      </c>
      <c r="G19" s="184"/>
      <c r="H19" s="184">
        <v>0</v>
      </c>
      <c r="I19" s="184">
        <v>0</v>
      </c>
      <c r="J19" s="185">
        <v>-593.93451000000005</v>
      </c>
    </row>
    <row r="20" spans="2:10" x14ac:dyDescent="0.25">
      <c r="B20" s="511"/>
      <c r="C20" s="508"/>
      <c r="D20" s="508"/>
      <c r="E20" s="186">
        <v>1121000220</v>
      </c>
      <c r="F20" s="190" t="s">
        <v>261</v>
      </c>
      <c r="G20" s="184"/>
      <c r="H20" s="184">
        <v>-110</v>
      </c>
      <c r="I20" s="184">
        <v>-140</v>
      </c>
      <c r="J20" s="185">
        <v>-115.57777</v>
      </c>
    </row>
    <row r="21" spans="2:10" x14ac:dyDescent="0.25">
      <c r="B21" s="511"/>
      <c r="C21" s="508"/>
      <c r="D21" s="509"/>
      <c r="E21" s="186">
        <v>1269000691</v>
      </c>
      <c r="F21" s="190" t="s">
        <v>262</v>
      </c>
      <c r="G21" s="184"/>
      <c r="H21" s="184">
        <v>-550</v>
      </c>
      <c r="I21" s="184">
        <v>-550</v>
      </c>
      <c r="J21" s="185">
        <v>0</v>
      </c>
    </row>
    <row r="22" spans="2:10" x14ac:dyDescent="0.25">
      <c r="B22" s="511"/>
      <c r="C22" s="509"/>
      <c r="D22" s="255" t="s">
        <v>13</v>
      </c>
      <c r="E22" s="191"/>
      <c r="F22" s="191"/>
      <c r="G22" s="192"/>
      <c r="H22" s="192">
        <v>-660</v>
      </c>
      <c r="I22" s="192">
        <v>-690</v>
      </c>
      <c r="J22" s="193">
        <v>-709.51228000000003</v>
      </c>
    </row>
    <row r="23" spans="2:10" ht="20.399999999999999" x14ac:dyDescent="0.25">
      <c r="B23" s="511"/>
      <c r="C23" s="256" t="s">
        <v>13</v>
      </c>
      <c r="D23" s="257"/>
      <c r="E23" s="194"/>
      <c r="F23" s="194"/>
      <c r="G23" s="195"/>
      <c r="H23" s="195">
        <v>-660</v>
      </c>
      <c r="I23" s="195">
        <v>-690</v>
      </c>
      <c r="J23" s="196">
        <v>-709.51228000000003</v>
      </c>
    </row>
    <row r="24" spans="2:10" x14ac:dyDescent="0.25">
      <c r="B24" s="511"/>
      <c r="C24" s="507" t="s">
        <v>14</v>
      </c>
      <c r="D24" s="507" t="s">
        <v>7</v>
      </c>
      <c r="E24" s="186">
        <v>1623000110</v>
      </c>
      <c r="F24" s="190" t="s">
        <v>263</v>
      </c>
      <c r="G24" s="184">
        <v>17.8</v>
      </c>
      <c r="H24" s="184">
        <v>3950</v>
      </c>
      <c r="I24" s="184">
        <v>3460</v>
      </c>
      <c r="J24" s="185">
        <v>2843.7579300000002</v>
      </c>
    </row>
    <row r="25" spans="2:10" x14ac:dyDescent="0.25">
      <c r="B25" s="511"/>
      <c r="C25" s="508"/>
      <c r="D25" s="508"/>
      <c r="E25" s="186">
        <v>1623000115</v>
      </c>
      <c r="F25" s="190" t="s">
        <v>264</v>
      </c>
      <c r="G25" s="184"/>
      <c r="H25" s="184">
        <v>300</v>
      </c>
      <c r="I25" s="184">
        <v>300</v>
      </c>
      <c r="J25" s="185">
        <v>264.113</v>
      </c>
    </row>
    <row r="26" spans="2:10" x14ac:dyDescent="0.25">
      <c r="B26" s="511"/>
      <c r="C26" s="508"/>
      <c r="D26" s="508"/>
      <c r="E26" s="186">
        <v>1623000130</v>
      </c>
      <c r="F26" s="190" t="s">
        <v>265</v>
      </c>
      <c r="G26" s="184"/>
      <c r="H26" s="184">
        <v>260</v>
      </c>
      <c r="I26" s="184">
        <v>240</v>
      </c>
      <c r="J26" s="185">
        <v>226.70272</v>
      </c>
    </row>
    <row r="27" spans="2:10" x14ac:dyDescent="0.25">
      <c r="B27" s="511"/>
      <c r="C27" s="508"/>
      <c r="D27" s="508"/>
      <c r="E27" s="186">
        <v>1623000140</v>
      </c>
      <c r="F27" s="190" t="s">
        <v>266</v>
      </c>
      <c r="G27" s="184"/>
      <c r="H27" s="184">
        <v>200</v>
      </c>
      <c r="I27" s="184">
        <v>170</v>
      </c>
      <c r="J27" s="185">
        <v>198.90599</v>
      </c>
    </row>
    <row r="28" spans="2:10" x14ac:dyDescent="0.25">
      <c r="B28" s="511"/>
      <c r="C28" s="508"/>
      <c r="D28" s="508"/>
      <c r="E28" s="186">
        <v>1623000210</v>
      </c>
      <c r="F28" s="190" t="s">
        <v>267</v>
      </c>
      <c r="G28" s="184">
        <v>0.4</v>
      </c>
      <c r="H28" s="184">
        <v>100</v>
      </c>
      <c r="I28" s="184">
        <v>80</v>
      </c>
      <c r="J28" s="185">
        <v>73.449330000000003</v>
      </c>
    </row>
    <row r="29" spans="2:10" x14ac:dyDescent="0.25">
      <c r="B29" s="511"/>
      <c r="C29" s="508"/>
      <c r="D29" s="508"/>
      <c r="E29" s="186">
        <v>1623000492</v>
      </c>
      <c r="F29" s="190" t="s">
        <v>268</v>
      </c>
      <c r="G29" s="184"/>
      <c r="H29" s="184">
        <v>989</v>
      </c>
      <c r="I29" s="184">
        <v>950</v>
      </c>
      <c r="J29" s="185">
        <v>825.02499999999998</v>
      </c>
    </row>
    <row r="30" spans="2:10" x14ac:dyDescent="0.25">
      <c r="B30" s="511"/>
      <c r="C30" s="508"/>
      <c r="D30" s="508"/>
      <c r="E30" s="186">
        <v>1623000520</v>
      </c>
      <c r="F30" s="190" t="s">
        <v>269</v>
      </c>
      <c r="G30" s="184"/>
      <c r="H30" s="184">
        <v>0</v>
      </c>
      <c r="I30" s="184">
        <v>5</v>
      </c>
      <c r="J30" s="185">
        <v>0</v>
      </c>
    </row>
    <row r="31" spans="2:10" x14ac:dyDescent="0.25">
      <c r="B31" s="511"/>
      <c r="C31" s="508"/>
      <c r="D31" s="508"/>
      <c r="E31" s="186">
        <v>1623000560</v>
      </c>
      <c r="F31" s="190" t="s">
        <v>270</v>
      </c>
      <c r="G31" s="184"/>
      <c r="H31" s="184">
        <v>8</v>
      </c>
      <c r="I31" s="184">
        <v>15</v>
      </c>
      <c r="J31" s="185">
        <v>2.762</v>
      </c>
    </row>
    <row r="32" spans="2:10" x14ac:dyDescent="0.25">
      <c r="B32" s="511"/>
      <c r="C32" s="508"/>
      <c r="D32" s="508"/>
      <c r="E32" s="186">
        <v>1623000570</v>
      </c>
      <c r="F32" s="190" t="s">
        <v>271</v>
      </c>
      <c r="G32" s="184"/>
      <c r="H32" s="184">
        <v>230</v>
      </c>
      <c r="I32" s="184">
        <v>230</v>
      </c>
      <c r="J32" s="185">
        <v>128.06984</v>
      </c>
    </row>
    <row r="33" spans="2:10" x14ac:dyDescent="0.25">
      <c r="B33" s="511"/>
      <c r="C33" s="508"/>
      <c r="D33" s="508"/>
      <c r="E33" s="186">
        <v>1623000581</v>
      </c>
      <c r="F33" s="190" t="s">
        <v>272</v>
      </c>
      <c r="G33" s="184"/>
      <c r="H33" s="184">
        <v>2000</v>
      </c>
      <c r="I33" s="184">
        <v>1350</v>
      </c>
      <c r="J33" s="185">
        <v>1390.84527</v>
      </c>
    </row>
    <row r="34" spans="2:10" x14ac:dyDescent="0.25">
      <c r="B34" s="511"/>
      <c r="C34" s="508"/>
      <c r="D34" s="508"/>
      <c r="E34" s="186">
        <v>1623000593</v>
      </c>
      <c r="F34" s="190" t="s">
        <v>273</v>
      </c>
      <c r="G34" s="184"/>
      <c r="H34" s="184">
        <v>127</v>
      </c>
      <c r="I34" s="184">
        <v>250</v>
      </c>
      <c r="J34" s="185">
        <v>189.535</v>
      </c>
    </row>
    <row r="35" spans="2:10" x14ac:dyDescent="0.25">
      <c r="B35" s="511"/>
      <c r="C35" s="508"/>
      <c r="D35" s="508"/>
      <c r="E35" s="186">
        <v>1623000750</v>
      </c>
      <c r="F35" s="190" t="s">
        <v>274</v>
      </c>
      <c r="G35" s="184"/>
      <c r="H35" s="184">
        <v>4350</v>
      </c>
      <c r="I35" s="184">
        <v>4400</v>
      </c>
      <c r="J35" s="185">
        <v>4555.0802999999996</v>
      </c>
    </row>
    <row r="36" spans="2:10" x14ac:dyDescent="0.25">
      <c r="B36" s="511"/>
      <c r="C36" s="508"/>
      <c r="D36" s="508"/>
      <c r="E36" s="186">
        <v>1623000751</v>
      </c>
      <c r="F36" s="190" t="s">
        <v>275</v>
      </c>
      <c r="G36" s="184"/>
      <c r="H36" s="184">
        <v>850</v>
      </c>
      <c r="I36" s="184">
        <v>800</v>
      </c>
      <c r="J36" s="185">
        <v>677.68117000000007</v>
      </c>
    </row>
    <row r="37" spans="2:10" x14ac:dyDescent="0.25">
      <c r="B37" s="511"/>
      <c r="C37" s="508"/>
      <c r="D37" s="508"/>
      <c r="E37" s="186">
        <v>1623000780</v>
      </c>
      <c r="F37" s="190" t="s">
        <v>276</v>
      </c>
      <c r="G37" s="184"/>
      <c r="H37" s="184">
        <v>25</v>
      </c>
      <c r="I37" s="184">
        <v>15</v>
      </c>
      <c r="J37" s="185">
        <v>10.1845</v>
      </c>
    </row>
    <row r="38" spans="2:10" x14ac:dyDescent="0.25">
      <c r="B38" s="511"/>
      <c r="C38" s="508"/>
      <c r="D38" s="509"/>
      <c r="E38" s="186">
        <v>1623000798</v>
      </c>
      <c r="F38" s="190" t="s">
        <v>277</v>
      </c>
      <c r="G38" s="184"/>
      <c r="H38" s="184">
        <v>21</v>
      </c>
      <c r="I38" s="184"/>
      <c r="J38" s="185"/>
    </row>
    <row r="39" spans="2:10" x14ac:dyDescent="0.25">
      <c r="B39" s="511"/>
      <c r="C39" s="509"/>
      <c r="D39" s="255" t="s">
        <v>13</v>
      </c>
      <c r="E39" s="191"/>
      <c r="F39" s="191"/>
      <c r="G39" s="192">
        <v>18.2</v>
      </c>
      <c r="H39" s="192">
        <v>13410</v>
      </c>
      <c r="I39" s="192">
        <v>12265</v>
      </c>
      <c r="J39" s="193">
        <v>11386.11205</v>
      </c>
    </row>
    <row r="40" spans="2:10" ht="20.399999999999999" x14ac:dyDescent="0.25">
      <c r="B40" s="512"/>
      <c r="C40" s="258" t="s">
        <v>19</v>
      </c>
      <c r="D40" s="259"/>
      <c r="E40" s="197"/>
      <c r="F40" s="197"/>
      <c r="G40" s="198">
        <v>18.2</v>
      </c>
      <c r="H40" s="198">
        <v>13410</v>
      </c>
      <c r="I40" s="198">
        <v>12265</v>
      </c>
      <c r="J40" s="199">
        <v>11386.11205</v>
      </c>
    </row>
    <row r="41" spans="2:10" ht="30.6" x14ac:dyDescent="0.25">
      <c r="B41" s="248" t="s">
        <v>149</v>
      </c>
      <c r="C41" s="249"/>
      <c r="D41" s="249"/>
      <c r="E41" s="200"/>
      <c r="F41" s="200"/>
      <c r="G41" s="201">
        <v>18.2</v>
      </c>
      <c r="H41" s="201">
        <v>12750</v>
      </c>
      <c r="I41" s="201">
        <v>11575</v>
      </c>
      <c r="J41" s="202">
        <v>10676.599770000001</v>
      </c>
    </row>
    <row r="42" spans="2:10" x14ac:dyDescent="0.25">
      <c r="B42" s="510" t="s">
        <v>86</v>
      </c>
      <c r="C42" s="507" t="s">
        <v>7</v>
      </c>
      <c r="D42" s="253" t="s">
        <v>143</v>
      </c>
      <c r="E42" s="186">
        <v>1243000540</v>
      </c>
      <c r="F42" s="190" t="s">
        <v>278</v>
      </c>
      <c r="G42" s="184"/>
      <c r="H42" s="184">
        <v>-20</v>
      </c>
      <c r="I42" s="184">
        <v>-20</v>
      </c>
      <c r="J42" s="185">
        <v>0</v>
      </c>
    </row>
    <row r="43" spans="2:10" x14ac:dyDescent="0.25">
      <c r="B43" s="511"/>
      <c r="C43" s="509"/>
      <c r="D43" s="255" t="s">
        <v>279</v>
      </c>
      <c r="E43" s="191"/>
      <c r="F43" s="191"/>
      <c r="G43" s="192"/>
      <c r="H43" s="192">
        <v>-20</v>
      </c>
      <c r="I43" s="192">
        <v>-20</v>
      </c>
      <c r="J43" s="193">
        <v>0</v>
      </c>
    </row>
    <row r="44" spans="2:10" ht="20.399999999999999" x14ac:dyDescent="0.25">
      <c r="B44" s="511"/>
      <c r="C44" s="256" t="s">
        <v>13</v>
      </c>
      <c r="D44" s="257"/>
      <c r="E44" s="194"/>
      <c r="F44" s="194"/>
      <c r="G44" s="195"/>
      <c r="H44" s="195">
        <v>-20</v>
      </c>
      <c r="I44" s="195">
        <v>-20</v>
      </c>
      <c r="J44" s="196">
        <v>0</v>
      </c>
    </row>
    <row r="45" spans="2:10" x14ac:dyDescent="0.25">
      <c r="B45" s="511"/>
      <c r="C45" s="507" t="s">
        <v>14</v>
      </c>
      <c r="D45" s="507" t="s">
        <v>157</v>
      </c>
      <c r="E45" s="186">
        <v>1711002110</v>
      </c>
      <c r="F45" s="190" t="s">
        <v>280</v>
      </c>
      <c r="G45" s="184">
        <v>2</v>
      </c>
      <c r="H45" s="184">
        <v>340</v>
      </c>
      <c r="I45" s="184">
        <v>310</v>
      </c>
      <c r="J45" s="185">
        <v>337.91829999999999</v>
      </c>
    </row>
    <row r="46" spans="2:10" x14ac:dyDescent="0.25">
      <c r="B46" s="511"/>
      <c r="C46" s="508"/>
      <c r="D46" s="508"/>
      <c r="E46" s="186">
        <v>1711002130</v>
      </c>
      <c r="F46" s="190" t="s">
        <v>265</v>
      </c>
      <c r="G46" s="184"/>
      <c r="H46" s="184">
        <v>120</v>
      </c>
      <c r="I46" s="184">
        <v>120</v>
      </c>
      <c r="J46" s="185">
        <v>90.166470000000004</v>
      </c>
    </row>
    <row r="47" spans="2:10" x14ac:dyDescent="0.25">
      <c r="B47" s="511"/>
      <c r="C47" s="508"/>
      <c r="D47" s="508"/>
      <c r="E47" s="186">
        <v>1711002140</v>
      </c>
      <c r="F47" s="190" t="s">
        <v>281</v>
      </c>
      <c r="G47" s="184"/>
      <c r="H47" s="184">
        <v>70</v>
      </c>
      <c r="I47" s="184">
        <v>70</v>
      </c>
      <c r="J47" s="185">
        <v>68.033149999999992</v>
      </c>
    </row>
    <row r="48" spans="2:10" x14ac:dyDescent="0.25">
      <c r="B48" s="511"/>
      <c r="C48" s="508"/>
      <c r="D48" s="508"/>
      <c r="E48" s="186">
        <v>1741000110</v>
      </c>
      <c r="F48" s="190" t="s">
        <v>280</v>
      </c>
      <c r="G48" s="184">
        <v>6</v>
      </c>
      <c r="H48" s="184">
        <v>1340</v>
      </c>
      <c r="I48" s="184">
        <v>1370</v>
      </c>
      <c r="J48" s="185">
        <v>1032.63391</v>
      </c>
    </row>
    <row r="49" spans="2:10" x14ac:dyDescent="0.25">
      <c r="B49" s="511"/>
      <c r="C49" s="508"/>
      <c r="D49" s="508"/>
      <c r="E49" s="186">
        <v>1741000130</v>
      </c>
      <c r="F49" s="190" t="s">
        <v>265</v>
      </c>
      <c r="G49" s="184"/>
      <c r="H49" s="184">
        <v>60</v>
      </c>
      <c r="I49" s="184">
        <v>60</v>
      </c>
      <c r="J49" s="185">
        <v>53.30104</v>
      </c>
    </row>
    <row r="50" spans="2:10" x14ac:dyDescent="0.25">
      <c r="B50" s="511"/>
      <c r="C50" s="508"/>
      <c r="D50" s="508"/>
      <c r="E50" s="186">
        <v>1741000140</v>
      </c>
      <c r="F50" s="190" t="s">
        <v>266</v>
      </c>
      <c r="G50" s="184"/>
      <c r="H50" s="184">
        <v>50</v>
      </c>
      <c r="I50" s="184">
        <v>50</v>
      </c>
      <c r="J50" s="185">
        <v>55.669350000000001</v>
      </c>
    </row>
    <row r="51" spans="2:10" x14ac:dyDescent="0.25">
      <c r="B51" s="511"/>
      <c r="C51" s="508"/>
      <c r="D51" s="508"/>
      <c r="E51" s="186">
        <v>1741000492</v>
      </c>
      <c r="F51" s="190" t="s">
        <v>268</v>
      </c>
      <c r="G51" s="184"/>
      <c r="H51" s="184">
        <v>72</v>
      </c>
      <c r="I51" s="184"/>
      <c r="J51" s="185"/>
    </row>
    <row r="52" spans="2:10" x14ac:dyDescent="0.25">
      <c r="B52" s="511"/>
      <c r="C52" s="508"/>
      <c r="D52" s="508"/>
      <c r="E52" s="186">
        <v>1741000593</v>
      </c>
      <c r="F52" s="190" t="s">
        <v>273</v>
      </c>
      <c r="G52" s="184"/>
      <c r="H52" s="184">
        <v>36</v>
      </c>
      <c r="I52" s="184"/>
      <c r="J52" s="185"/>
    </row>
    <row r="53" spans="2:10" x14ac:dyDescent="0.25">
      <c r="B53" s="511"/>
      <c r="C53" s="508"/>
      <c r="D53" s="509"/>
      <c r="E53" s="186">
        <v>1741000780</v>
      </c>
      <c r="F53" s="190" t="s">
        <v>276</v>
      </c>
      <c r="G53" s="184"/>
      <c r="H53" s="184">
        <v>10</v>
      </c>
      <c r="I53" s="184">
        <v>10</v>
      </c>
      <c r="J53" s="185">
        <v>9.2539800000000003</v>
      </c>
    </row>
    <row r="54" spans="2:10" x14ac:dyDescent="0.25">
      <c r="B54" s="511"/>
      <c r="C54" s="508"/>
      <c r="D54" s="255" t="s">
        <v>282</v>
      </c>
      <c r="E54" s="191"/>
      <c r="F54" s="191"/>
      <c r="G54" s="192">
        <v>8</v>
      </c>
      <c r="H54" s="192">
        <v>2098</v>
      </c>
      <c r="I54" s="192">
        <v>1990</v>
      </c>
      <c r="J54" s="193">
        <v>1646.9761999999998</v>
      </c>
    </row>
    <row r="55" spans="2:10" x14ac:dyDescent="0.25">
      <c r="B55" s="511"/>
      <c r="C55" s="508"/>
      <c r="D55" s="507" t="s">
        <v>143</v>
      </c>
      <c r="E55" s="186">
        <v>1098003421</v>
      </c>
      <c r="F55" s="190" t="s">
        <v>283</v>
      </c>
      <c r="G55" s="184"/>
      <c r="H55" s="184">
        <v>450</v>
      </c>
      <c r="I55" s="184">
        <v>500</v>
      </c>
      <c r="J55" s="185">
        <v>565.22951</v>
      </c>
    </row>
    <row r="56" spans="2:10" x14ac:dyDescent="0.25">
      <c r="B56" s="511"/>
      <c r="C56" s="508"/>
      <c r="D56" s="508"/>
      <c r="E56" s="186">
        <v>1098003750</v>
      </c>
      <c r="F56" s="190" t="s">
        <v>284</v>
      </c>
      <c r="G56" s="184"/>
      <c r="H56" s="184">
        <v>250</v>
      </c>
      <c r="I56" s="184">
        <v>250</v>
      </c>
      <c r="J56" s="185">
        <v>241.053</v>
      </c>
    </row>
    <row r="57" spans="2:10" x14ac:dyDescent="0.25">
      <c r="B57" s="511"/>
      <c r="C57" s="508"/>
      <c r="D57" s="508"/>
      <c r="E57" s="186">
        <v>1743000110</v>
      </c>
      <c r="F57" s="190" t="s">
        <v>263</v>
      </c>
      <c r="G57" s="184">
        <v>9</v>
      </c>
      <c r="H57" s="184">
        <v>1800</v>
      </c>
      <c r="I57" s="184">
        <v>1590</v>
      </c>
      <c r="J57" s="185">
        <v>1072.69067</v>
      </c>
    </row>
    <row r="58" spans="2:10" x14ac:dyDescent="0.25">
      <c r="B58" s="511"/>
      <c r="C58" s="508"/>
      <c r="D58" s="508"/>
      <c r="E58" s="186">
        <v>1743000115</v>
      </c>
      <c r="F58" s="190" t="s">
        <v>264</v>
      </c>
      <c r="G58" s="184"/>
      <c r="H58" s="184">
        <v>400</v>
      </c>
      <c r="I58" s="184">
        <v>150</v>
      </c>
      <c r="J58" s="185">
        <v>158.46799999999999</v>
      </c>
    </row>
    <row r="59" spans="2:10" x14ac:dyDescent="0.25">
      <c r="B59" s="511"/>
      <c r="C59" s="508"/>
      <c r="D59" s="508"/>
      <c r="E59" s="186">
        <v>1743000130</v>
      </c>
      <c r="F59" s="190" t="s">
        <v>265</v>
      </c>
      <c r="G59" s="184"/>
      <c r="H59" s="184">
        <v>250</v>
      </c>
      <c r="I59" s="184">
        <v>250</v>
      </c>
      <c r="J59" s="185">
        <v>224.78923999999998</v>
      </c>
    </row>
    <row r="60" spans="2:10" x14ac:dyDescent="0.25">
      <c r="B60" s="511"/>
      <c r="C60" s="508"/>
      <c r="D60" s="508"/>
      <c r="E60" s="186">
        <v>1743000140</v>
      </c>
      <c r="F60" s="190" t="s">
        <v>266</v>
      </c>
      <c r="G60" s="184"/>
      <c r="H60" s="184">
        <v>160</v>
      </c>
      <c r="I60" s="184">
        <v>160</v>
      </c>
      <c r="J60" s="185">
        <v>152.22228000000001</v>
      </c>
    </row>
    <row r="61" spans="2:10" x14ac:dyDescent="0.25">
      <c r="B61" s="511"/>
      <c r="C61" s="508"/>
      <c r="D61" s="508"/>
      <c r="E61" s="186">
        <v>1743000720</v>
      </c>
      <c r="F61" s="190" t="s">
        <v>285</v>
      </c>
      <c r="G61" s="184"/>
      <c r="H61" s="184">
        <v>35</v>
      </c>
      <c r="I61" s="184">
        <v>35</v>
      </c>
      <c r="J61" s="185">
        <v>33.912999999999997</v>
      </c>
    </row>
    <row r="62" spans="2:10" x14ac:dyDescent="0.25">
      <c r="B62" s="511"/>
      <c r="C62" s="508"/>
      <c r="D62" s="508"/>
      <c r="E62" s="186">
        <v>1743000750</v>
      </c>
      <c r="F62" s="190" t="s">
        <v>286</v>
      </c>
      <c r="G62" s="184"/>
      <c r="H62" s="184">
        <v>1536</v>
      </c>
      <c r="I62" s="184">
        <v>1550</v>
      </c>
      <c r="J62" s="185">
        <v>1492.55</v>
      </c>
    </row>
    <row r="63" spans="2:10" x14ac:dyDescent="0.25">
      <c r="B63" s="511"/>
      <c r="C63" s="508"/>
      <c r="D63" s="508"/>
      <c r="E63" s="186">
        <v>1743000751</v>
      </c>
      <c r="F63" s="190" t="s">
        <v>287</v>
      </c>
      <c r="G63" s="184"/>
      <c r="H63" s="184">
        <v>80</v>
      </c>
      <c r="I63" s="184">
        <v>60</v>
      </c>
      <c r="J63" s="185">
        <v>109.06</v>
      </c>
    </row>
    <row r="64" spans="2:10" x14ac:dyDescent="0.25">
      <c r="B64" s="511"/>
      <c r="C64" s="508"/>
      <c r="D64" s="508"/>
      <c r="E64" s="186">
        <v>1743000753</v>
      </c>
      <c r="F64" s="190" t="s">
        <v>288</v>
      </c>
      <c r="G64" s="184"/>
      <c r="H64" s="184">
        <v>210</v>
      </c>
      <c r="I64" s="184">
        <v>370</v>
      </c>
      <c r="J64" s="185">
        <v>0</v>
      </c>
    </row>
    <row r="65" spans="2:10" x14ac:dyDescent="0.25">
      <c r="B65" s="511"/>
      <c r="C65" s="508"/>
      <c r="D65" s="508"/>
      <c r="E65" s="186">
        <v>1743000760</v>
      </c>
      <c r="F65" s="190" t="s">
        <v>143</v>
      </c>
      <c r="G65" s="184"/>
      <c r="H65" s="184">
        <v>4300</v>
      </c>
      <c r="I65" s="184">
        <v>3800</v>
      </c>
      <c r="J65" s="185">
        <v>3978.2289700000001</v>
      </c>
    </row>
    <row r="66" spans="2:10" x14ac:dyDescent="0.25">
      <c r="B66" s="511"/>
      <c r="C66" s="508"/>
      <c r="D66" s="508"/>
      <c r="E66" s="186">
        <v>1743000796</v>
      </c>
      <c r="F66" s="190" t="s">
        <v>289</v>
      </c>
      <c r="G66" s="184"/>
      <c r="H66" s="184">
        <v>0</v>
      </c>
      <c r="I66" s="184">
        <v>400</v>
      </c>
      <c r="J66" s="185">
        <v>301.995</v>
      </c>
    </row>
    <row r="67" spans="2:10" x14ac:dyDescent="0.25">
      <c r="B67" s="511"/>
      <c r="C67" s="508"/>
      <c r="D67" s="509"/>
      <c r="E67" s="186">
        <v>1811000752</v>
      </c>
      <c r="F67" s="190" t="s">
        <v>290</v>
      </c>
      <c r="G67" s="184"/>
      <c r="H67" s="184">
        <v>720</v>
      </c>
      <c r="I67" s="184">
        <v>720</v>
      </c>
      <c r="J67" s="185">
        <v>704.97913000000005</v>
      </c>
    </row>
    <row r="68" spans="2:10" x14ac:dyDescent="0.25">
      <c r="B68" s="511"/>
      <c r="C68" s="508"/>
      <c r="D68" s="255" t="s">
        <v>279</v>
      </c>
      <c r="E68" s="191"/>
      <c r="F68" s="191"/>
      <c r="G68" s="192">
        <v>9</v>
      </c>
      <c r="H68" s="192">
        <v>10191</v>
      </c>
      <c r="I68" s="192">
        <v>9835</v>
      </c>
      <c r="J68" s="193">
        <v>9035.1787999999997</v>
      </c>
    </row>
    <row r="69" spans="2:10" x14ac:dyDescent="0.25">
      <c r="B69" s="511"/>
      <c r="C69" s="508"/>
      <c r="D69" s="507" t="s">
        <v>144</v>
      </c>
      <c r="E69" s="186">
        <v>1742000110</v>
      </c>
      <c r="F69" s="190" t="s">
        <v>263</v>
      </c>
      <c r="G69" s="184">
        <v>10</v>
      </c>
      <c r="H69" s="184">
        <v>1830</v>
      </c>
      <c r="I69" s="184">
        <v>1580</v>
      </c>
      <c r="J69" s="185">
        <v>1832.5391200000001</v>
      </c>
    </row>
    <row r="70" spans="2:10" x14ac:dyDescent="0.25">
      <c r="B70" s="511"/>
      <c r="C70" s="508"/>
      <c r="D70" s="508"/>
      <c r="E70" s="186">
        <v>1742000115</v>
      </c>
      <c r="F70" s="190" t="s">
        <v>264</v>
      </c>
      <c r="G70" s="184"/>
      <c r="H70" s="184">
        <v>900</v>
      </c>
      <c r="I70" s="184">
        <v>660</v>
      </c>
      <c r="J70" s="185">
        <v>475.40499999999997</v>
      </c>
    </row>
    <row r="71" spans="2:10" x14ac:dyDescent="0.25">
      <c r="B71" s="511"/>
      <c r="C71" s="508"/>
      <c r="D71" s="508"/>
      <c r="E71" s="186">
        <v>1742000130</v>
      </c>
      <c r="F71" s="190" t="s">
        <v>265</v>
      </c>
      <c r="G71" s="184"/>
      <c r="H71" s="184">
        <v>420</v>
      </c>
      <c r="I71" s="184">
        <v>420</v>
      </c>
      <c r="J71" s="185">
        <v>437.20163000000002</v>
      </c>
    </row>
    <row r="72" spans="2:10" x14ac:dyDescent="0.25">
      <c r="B72" s="511"/>
      <c r="C72" s="508"/>
      <c r="D72" s="508"/>
      <c r="E72" s="186">
        <v>1742000140</v>
      </c>
      <c r="F72" s="190" t="s">
        <v>266</v>
      </c>
      <c r="G72" s="184"/>
      <c r="H72" s="184">
        <v>180</v>
      </c>
      <c r="I72" s="184">
        <v>180</v>
      </c>
      <c r="J72" s="185">
        <v>176.21357999999998</v>
      </c>
    </row>
    <row r="73" spans="2:10" x14ac:dyDescent="0.25">
      <c r="B73" s="511"/>
      <c r="C73" s="508"/>
      <c r="D73" s="508"/>
      <c r="E73" s="186">
        <v>1742000596</v>
      </c>
      <c r="F73" s="190" t="s">
        <v>289</v>
      </c>
      <c r="G73" s="184"/>
      <c r="H73" s="184">
        <v>0</v>
      </c>
      <c r="I73" s="184">
        <v>500</v>
      </c>
      <c r="J73" s="185">
        <v>352.32799999999997</v>
      </c>
    </row>
    <row r="74" spans="2:10" x14ac:dyDescent="0.25">
      <c r="B74" s="511"/>
      <c r="C74" s="508"/>
      <c r="D74" s="508"/>
      <c r="E74" s="186">
        <v>1742000720</v>
      </c>
      <c r="F74" s="190" t="s">
        <v>285</v>
      </c>
      <c r="G74" s="184"/>
      <c r="H74" s="184">
        <v>130</v>
      </c>
      <c r="I74" s="184">
        <v>120</v>
      </c>
      <c r="J74" s="185">
        <v>119.89938000000001</v>
      </c>
    </row>
    <row r="75" spans="2:10" x14ac:dyDescent="0.25">
      <c r="B75" s="511"/>
      <c r="C75" s="508"/>
      <c r="D75" s="508"/>
      <c r="E75" s="186">
        <v>1742000750</v>
      </c>
      <c r="F75" s="190" t="s">
        <v>291</v>
      </c>
      <c r="G75" s="184"/>
      <c r="H75" s="184">
        <v>1320</v>
      </c>
      <c r="I75" s="184">
        <v>960</v>
      </c>
      <c r="J75" s="185">
        <v>720.61680000000001</v>
      </c>
    </row>
    <row r="76" spans="2:10" x14ac:dyDescent="0.25">
      <c r="B76" s="511"/>
      <c r="C76" s="508"/>
      <c r="D76" s="508"/>
      <c r="E76" s="186">
        <v>1742000796</v>
      </c>
      <c r="F76" s="190" t="s">
        <v>289</v>
      </c>
      <c r="G76" s="184"/>
      <c r="H76" s="184">
        <v>1536</v>
      </c>
      <c r="I76" s="184">
        <v>600</v>
      </c>
      <c r="J76" s="185">
        <v>452.99400000000003</v>
      </c>
    </row>
    <row r="77" spans="2:10" x14ac:dyDescent="0.25">
      <c r="B77" s="511"/>
      <c r="C77" s="508"/>
      <c r="D77" s="508"/>
      <c r="E77" s="186">
        <v>1744000740</v>
      </c>
      <c r="F77" s="190" t="s">
        <v>292</v>
      </c>
      <c r="G77" s="184"/>
      <c r="H77" s="184">
        <v>60</v>
      </c>
      <c r="I77" s="184">
        <v>50</v>
      </c>
      <c r="J77" s="185">
        <v>73.790039999999991</v>
      </c>
    </row>
    <row r="78" spans="2:10" x14ac:dyDescent="0.25">
      <c r="B78" s="511"/>
      <c r="C78" s="508"/>
      <c r="D78" s="508"/>
      <c r="E78" s="186">
        <v>1744000750</v>
      </c>
      <c r="F78" s="190" t="s">
        <v>293</v>
      </c>
      <c r="G78" s="184"/>
      <c r="H78" s="184">
        <v>50</v>
      </c>
      <c r="I78" s="184">
        <v>50</v>
      </c>
      <c r="J78" s="185">
        <v>41.4</v>
      </c>
    </row>
    <row r="79" spans="2:10" x14ac:dyDescent="0.25">
      <c r="B79" s="511"/>
      <c r="C79" s="508"/>
      <c r="D79" s="508"/>
      <c r="E79" s="186">
        <v>1745000750</v>
      </c>
      <c r="F79" s="190" t="s">
        <v>291</v>
      </c>
      <c r="G79" s="184"/>
      <c r="H79" s="184">
        <v>355</v>
      </c>
      <c r="I79" s="184">
        <v>355</v>
      </c>
      <c r="J79" s="185">
        <v>349.21609000000001</v>
      </c>
    </row>
    <row r="80" spans="2:10" x14ac:dyDescent="0.25">
      <c r="B80" s="511"/>
      <c r="C80" s="508"/>
      <c r="D80" s="509"/>
      <c r="E80" s="186">
        <v>1745000830</v>
      </c>
      <c r="F80" s="190" t="s">
        <v>294</v>
      </c>
      <c r="G80" s="184"/>
      <c r="H80" s="184">
        <v>803</v>
      </c>
      <c r="I80" s="184">
        <v>700</v>
      </c>
      <c r="J80" s="185">
        <v>644.15599999999995</v>
      </c>
    </row>
    <row r="81" spans="2:10" ht="20.399999999999999" x14ac:dyDescent="0.25">
      <c r="B81" s="511"/>
      <c r="C81" s="508"/>
      <c r="D81" s="255" t="s">
        <v>295</v>
      </c>
      <c r="E81" s="191"/>
      <c r="F81" s="191"/>
      <c r="G81" s="192">
        <v>10</v>
      </c>
      <c r="H81" s="192">
        <v>7584</v>
      </c>
      <c r="I81" s="192">
        <v>6175</v>
      </c>
      <c r="J81" s="193">
        <v>5675.7596399999993</v>
      </c>
    </row>
    <row r="82" spans="2:10" x14ac:dyDescent="0.25">
      <c r="B82" s="511"/>
      <c r="C82" s="508"/>
      <c r="D82" s="507" t="s">
        <v>219</v>
      </c>
      <c r="E82" s="186">
        <v>1096000110</v>
      </c>
      <c r="F82" s="190" t="s">
        <v>296</v>
      </c>
      <c r="G82" s="184">
        <v>11</v>
      </c>
      <c r="H82" s="184">
        <v>2000</v>
      </c>
      <c r="I82" s="184">
        <v>1850</v>
      </c>
      <c r="J82" s="185">
        <v>2235.1406499999998</v>
      </c>
    </row>
    <row r="83" spans="2:10" x14ac:dyDescent="0.25">
      <c r="B83" s="511"/>
      <c r="C83" s="508"/>
      <c r="D83" s="508"/>
      <c r="E83" s="186">
        <v>1096000130</v>
      </c>
      <c r="F83" s="190" t="s">
        <v>265</v>
      </c>
      <c r="G83" s="184"/>
      <c r="H83" s="184">
        <v>600</v>
      </c>
      <c r="I83" s="184">
        <v>650</v>
      </c>
      <c r="J83" s="185">
        <v>544.10438999999997</v>
      </c>
    </row>
    <row r="84" spans="2:10" x14ac:dyDescent="0.25">
      <c r="B84" s="511"/>
      <c r="C84" s="508"/>
      <c r="D84" s="508"/>
      <c r="E84" s="186">
        <v>1096000140</v>
      </c>
      <c r="F84" s="190" t="s">
        <v>266</v>
      </c>
      <c r="G84" s="184"/>
      <c r="H84" s="184">
        <v>130</v>
      </c>
      <c r="I84" s="184">
        <v>130</v>
      </c>
      <c r="J84" s="185">
        <v>126.45185000000001</v>
      </c>
    </row>
    <row r="85" spans="2:10" x14ac:dyDescent="0.25">
      <c r="B85" s="511"/>
      <c r="C85" s="508"/>
      <c r="D85" s="508"/>
      <c r="E85" s="186">
        <v>1096000531</v>
      </c>
      <c r="F85" s="190" t="s">
        <v>297</v>
      </c>
      <c r="G85" s="184"/>
      <c r="H85" s="184">
        <v>1300</v>
      </c>
      <c r="I85" s="184">
        <v>1450</v>
      </c>
      <c r="J85" s="185">
        <v>1274.9517800000001</v>
      </c>
    </row>
    <row r="86" spans="2:10" x14ac:dyDescent="0.25">
      <c r="B86" s="511"/>
      <c r="C86" s="508"/>
      <c r="D86" s="508"/>
      <c r="E86" s="186">
        <v>1096000532</v>
      </c>
      <c r="F86" s="190" t="s">
        <v>298</v>
      </c>
      <c r="G86" s="184"/>
      <c r="H86" s="184">
        <v>400</v>
      </c>
      <c r="I86" s="184">
        <v>500</v>
      </c>
      <c r="J86" s="185">
        <v>398.28539000000001</v>
      </c>
    </row>
    <row r="87" spans="2:10" x14ac:dyDescent="0.25">
      <c r="B87" s="511"/>
      <c r="C87" s="508"/>
      <c r="D87" s="508"/>
      <c r="E87" s="186">
        <v>1096000533</v>
      </c>
      <c r="F87" s="190" t="s">
        <v>299</v>
      </c>
      <c r="G87" s="184"/>
      <c r="H87" s="184">
        <v>280</v>
      </c>
      <c r="I87" s="184">
        <v>280</v>
      </c>
      <c r="J87" s="185">
        <v>170.964</v>
      </c>
    </row>
    <row r="88" spans="2:10" x14ac:dyDescent="0.25">
      <c r="B88" s="511"/>
      <c r="C88" s="508"/>
      <c r="D88" s="508"/>
      <c r="E88" s="186">
        <v>1096000780</v>
      </c>
      <c r="F88" s="190" t="s">
        <v>300</v>
      </c>
      <c r="G88" s="184"/>
      <c r="H88" s="184">
        <v>160</v>
      </c>
      <c r="I88" s="184">
        <v>160</v>
      </c>
      <c r="J88" s="185">
        <v>120.07699000000001</v>
      </c>
    </row>
    <row r="89" spans="2:10" x14ac:dyDescent="0.25">
      <c r="B89" s="511"/>
      <c r="C89" s="508"/>
      <c r="D89" s="508"/>
      <c r="E89" s="186">
        <v>1096000930</v>
      </c>
      <c r="F89" s="190" t="s">
        <v>301</v>
      </c>
      <c r="G89" s="184"/>
      <c r="H89" s="184">
        <v>4500</v>
      </c>
      <c r="I89" s="184">
        <v>4700</v>
      </c>
      <c r="J89" s="185">
        <v>4458.9610700000003</v>
      </c>
    </row>
    <row r="90" spans="2:10" x14ac:dyDescent="0.25">
      <c r="B90" s="511"/>
      <c r="C90" s="508"/>
      <c r="D90" s="508"/>
      <c r="E90" s="186">
        <v>1096000970</v>
      </c>
      <c r="F90" s="190" t="s">
        <v>302</v>
      </c>
      <c r="G90" s="184"/>
      <c r="H90" s="184">
        <v>120</v>
      </c>
      <c r="I90" s="184">
        <v>120</v>
      </c>
      <c r="J90" s="185">
        <v>120</v>
      </c>
    </row>
    <row r="91" spans="2:10" x14ac:dyDescent="0.25">
      <c r="B91" s="511"/>
      <c r="C91" s="508"/>
      <c r="D91" s="508"/>
      <c r="E91" s="186">
        <v>1096000998</v>
      </c>
      <c r="F91" s="190" t="s">
        <v>303</v>
      </c>
      <c r="G91" s="184"/>
      <c r="H91" s="184">
        <v>-6760</v>
      </c>
      <c r="I91" s="184">
        <v>-7210</v>
      </c>
      <c r="J91" s="185">
        <v>-6543.2392300000001</v>
      </c>
    </row>
    <row r="92" spans="2:10" x14ac:dyDescent="0.25">
      <c r="B92" s="511"/>
      <c r="C92" s="508"/>
      <c r="D92" s="509"/>
      <c r="E92" s="186">
        <v>1096000999</v>
      </c>
      <c r="F92" s="190" t="s">
        <v>304</v>
      </c>
      <c r="G92" s="184"/>
      <c r="H92" s="184">
        <v>-2730</v>
      </c>
      <c r="I92" s="184">
        <v>-2630</v>
      </c>
      <c r="J92" s="185">
        <v>-2905.6968900000002</v>
      </c>
    </row>
    <row r="93" spans="2:10" x14ac:dyDescent="0.25">
      <c r="B93" s="511"/>
      <c r="C93" s="509"/>
      <c r="D93" s="255" t="s">
        <v>305</v>
      </c>
      <c r="E93" s="191"/>
      <c r="F93" s="191"/>
      <c r="G93" s="192">
        <v>11</v>
      </c>
      <c r="H93" s="192">
        <v>0</v>
      </c>
      <c r="I93" s="192">
        <v>0</v>
      </c>
      <c r="J93" s="193">
        <v>0</v>
      </c>
    </row>
    <row r="94" spans="2:10" ht="20.399999999999999" x14ac:dyDescent="0.25">
      <c r="B94" s="512"/>
      <c r="C94" s="258" t="s">
        <v>19</v>
      </c>
      <c r="D94" s="259"/>
      <c r="E94" s="197"/>
      <c r="F94" s="197"/>
      <c r="G94" s="198">
        <v>38</v>
      </c>
      <c r="H94" s="198">
        <v>19873</v>
      </c>
      <c r="I94" s="198">
        <v>18000</v>
      </c>
      <c r="J94" s="199">
        <v>16357.914640000006</v>
      </c>
    </row>
    <row r="95" spans="2:10" ht="20.399999999999999" x14ac:dyDescent="0.25">
      <c r="B95" s="248" t="s">
        <v>145</v>
      </c>
      <c r="C95" s="249"/>
      <c r="D95" s="249"/>
      <c r="E95" s="200"/>
      <c r="F95" s="200"/>
      <c r="G95" s="201">
        <v>38</v>
      </c>
      <c r="H95" s="201">
        <v>19853</v>
      </c>
      <c r="I95" s="201">
        <v>17980</v>
      </c>
      <c r="J95" s="202">
        <v>16357.914640000006</v>
      </c>
    </row>
    <row r="96" spans="2:10" ht="21" customHeight="1" x14ac:dyDescent="0.25">
      <c r="B96" s="510" t="s">
        <v>87</v>
      </c>
      <c r="C96" s="507" t="s">
        <v>7</v>
      </c>
      <c r="D96" s="507" t="s">
        <v>146</v>
      </c>
      <c r="E96" s="186">
        <v>1224000220</v>
      </c>
      <c r="F96" s="190" t="s">
        <v>306</v>
      </c>
      <c r="G96" s="184"/>
      <c r="H96" s="184">
        <v>-12500</v>
      </c>
      <c r="I96" s="184">
        <v>-6000</v>
      </c>
      <c r="J96" s="185">
        <v>-6287.7232800000002</v>
      </c>
    </row>
    <row r="97" spans="2:10" x14ac:dyDescent="0.25">
      <c r="B97" s="511"/>
      <c r="C97" s="508"/>
      <c r="D97" s="508"/>
      <c r="E97" s="186">
        <v>1317100921</v>
      </c>
      <c r="F97" s="190" t="s">
        <v>307</v>
      </c>
      <c r="G97" s="184"/>
      <c r="H97" s="184">
        <v>-430</v>
      </c>
      <c r="I97" s="184">
        <v>-350</v>
      </c>
      <c r="J97" s="185">
        <v>-346.51254</v>
      </c>
    </row>
    <row r="98" spans="2:10" x14ac:dyDescent="0.25">
      <c r="B98" s="511"/>
      <c r="C98" s="508"/>
      <c r="D98" s="509"/>
      <c r="E98" s="186">
        <v>1317100991</v>
      </c>
      <c r="F98" s="190" t="s">
        <v>308</v>
      </c>
      <c r="G98" s="184"/>
      <c r="H98" s="184">
        <v>-6700</v>
      </c>
      <c r="I98" s="184">
        <v>-6700</v>
      </c>
      <c r="J98" s="185">
        <v>-6526.8700799999997</v>
      </c>
    </row>
    <row r="99" spans="2:10" ht="20.399999999999999" x14ac:dyDescent="0.25">
      <c r="B99" s="511"/>
      <c r="C99" s="508"/>
      <c r="D99" s="255" t="s">
        <v>309</v>
      </c>
      <c r="E99" s="191"/>
      <c r="F99" s="191"/>
      <c r="G99" s="192"/>
      <c r="H99" s="192">
        <v>-19630</v>
      </c>
      <c r="I99" s="192">
        <v>-13050</v>
      </c>
      <c r="J99" s="193">
        <v>-13161.105899999999</v>
      </c>
    </row>
    <row r="100" spans="2:10" x14ac:dyDescent="0.25">
      <c r="B100" s="511"/>
      <c r="C100" s="508"/>
      <c r="D100" s="507" t="s">
        <v>147</v>
      </c>
      <c r="E100" s="186">
        <v>1229000690</v>
      </c>
      <c r="F100" s="190" t="s">
        <v>310</v>
      </c>
      <c r="G100" s="184"/>
      <c r="H100" s="184">
        <v>0</v>
      </c>
      <c r="I100" s="184">
        <v>0</v>
      </c>
      <c r="J100" s="185">
        <v>-130</v>
      </c>
    </row>
    <row r="101" spans="2:10" x14ac:dyDescent="0.25">
      <c r="B101" s="511"/>
      <c r="C101" s="508"/>
      <c r="D101" s="509"/>
      <c r="E101" s="186">
        <v>1229000740</v>
      </c>
      <c r="F101" s="190" t="s">
        <v>311</v>
      </c>
      <c r="G101" s="184"/>
      <c r="H101" s="184">
        <v>0</v>
      </c>
      <c r="I101" s="184">
        <v>0</v>
      </c>
      <c r="J101" s="185">
        <v>-3000</v>
      </c>
    </row>
    <row r="102" spans="2:10" x14ac:dyDescent="0.25">
      <c r="B102" s="511"/>
      <c r="C102" s="509"/>
      <c r="D102" s="255" t="s">
        <v>312</v>
      </c>
      <c r="E102" s="191"/>
      <c r="F102" s="191"/>
      <c r="G102" s="192"/>
      <c r="H102" s="192">
        <v>0</v>
      </c>
      <c r="I102" s="192">
        <v>0</v>
      </c>
      <c r="J102" s="193">
        <v>-3130</v>
      </c>
    </row>
    <row r="103" spans="2:10" ht="20.399999999999999" x14ac:dyDescent="0.25">
      <c r="B103" s="511"/>
      <c r="C103" s="256" t="s">
        <v>13</v>
      </c>
      <c r="D103" s="257"/>
      <c r="E103" s="194"/>
      <c r="F103" s="194"/>
      <c r="G103" s="195"/>
      <c r="H103" s="195">
        <v>-19630</v>
      </c>
      <c r="I103" s="195">
        <v>-13050</v>
      </c>
      <c r="J103" s="196">
        <v>-16291.105899999999</v>
      </c>
    </row>
    <row r="104" spans="2:10" x14ac:dyDescent="0.25">
      <c r="B104" s="511"/>
      <c r="C104" s="507" t="s">
        <v>14</v>
      </c>
      <c r="D104" s="507" t="s">
        <v>220</v>
      </c>
      <c r="E104" s="186">
        <v>1744000110</v>
      </c>
      <c r="F104" s="190" t="s">
        <v>138</v>
      </c>
      <c r="G104" s="184">
        <v>1.4</v>
      </c>
      <c r="H104" s="184">
        <v>380</v>
      </c>
      <c r="I104" s="184">
        <v>340</v>
      </c>
      <c r="J104" s="185">
        <v>333.63848999999999</v>
      </c>
    </row>
    <row r="105" spans="2:10" x14ac:dyDescent="0.25">
      <c r="B105" s="511"/>
      <c r="C105" s="508"/>
      <c r="D105" s="508"/>
      <c r="E105" s="186">
        <v>1744000130</v>
      </c>
      <c r="F105" s="190" t="s">
        <v>265</v>
      </c>
      <c r="G105" s="184"/>
      <c r="H105" s="184">
        <v>110</v>
      </c>
      <c r="I105" s="184">
        <v>110</v>
      </c>
      <c r="J105" s="185">
        <v>103.24721000000001</v>
      </c>
    </row>
    <row r="106" spans="2:10" x14ac:dyDescent="0.25">
      <c r="B106" s="511"/>
      <c r="C106" s="508"/>
      <c r="D106" s="508"/>
      <c r="E106" s="186">
        <v>1744000210</v>
      </c>
      <c r="F106" s="190" t="s">
        <v>267</v>
      </c>
      <c r="G106" s="184">
        <v>15</v>
      </c>
      <c r="H106" s="184">
        <v>2400</v>
      </c>
      <c r="I106" s="184">
        <v>2260</v>
      </c>
      <c r="J106" s="185">
        <v>2183.6609900000003</v>
      </c>
    </row>
    <row r="107" spans="2:10" x14ac:dyDescent="0.25">
      <c r="B107" s="511"/>
      <c r="C107" s="508"/>
      <c r="D107" s="509"/>
      <c r="E107" s="186">
        <v>1744000751</v>
      </c>
      <c r="F107" s="190" t="s">
        <v>313</v>
      </c>
      <c r="G107" s="184"/>
      <c r="H107" s="184">
        <v>14</v>
      </c>
      <c r="I107" s="184">
        <v>14</v>
      </c>
      <c r="J107" s="185">
        <v>9.9993999999999996</v>
      </c>
    </row>
    <row r="108" spans="2:10" ht="20.399999999999999" x14ac:dyDescent="0.25">
      <c r="B108" s="511"/>
      <c r="C108" s="508"/>
      <c r="D108" s="255" t="s">
        <v>314</v>
      </c>
      <c r="E108" s="191"/>
      <c r="F108" s="191"/>
      <c r="G108" s="192">
        <v>16.399999999999999</v>
      </c>
      <c r="H108" s="192">
        <v>2904</v>
      </c>
      <c r="I108" s="192">
        <v>2724</v>
      </c>
      <c r="J108" s="193">
        <v>2630.5460900000003</v>
      </c>
    </row>
    <row r="109" spans="2:10" x14ac:dyDescent="0.25">
      <c r="B109" s="511"/>
      <c r="C109" s="508"/>
      <c r="D109" s="507" t="s">
        <v>146</v>
      </c>
      <c r="E109" s="186">
        <v>1098001750</v>
      </c>
      <c r="F109" s="190" t="s">
        <v>315</v>
      </c>
      <c r="G109" s="184"/>
      <c r="H109" s="184">
        <v>750</v>
      </c>
      <c r="I109" s="184">
        <v>700</v>
      </c>
      <c r="J109" s="185">
        <v>455.92803000000004</v>
      </c>
    </row>
    <row r="110" spans="2:10" x14ac:dyDescent="0.25">
      <c r="B110" s="511"/>
      <c r="C110" s="508"/>
      <c r="D110" s="508"/>
      <c r="E110" s="186">
        <v>1721000593</v>
      </c>
      <c r="F110" s="190" t="s">
        <v>273</v>
      </c>
      <c r="G110" s="184"/>
      <c r="H110" s="184">
        <v>118</v>
      </c>
      <c r="I110" s="184">
        <v>250</v>
      </c>
      <c r="J110" s="185">
        <v>189.535</v>
      </c>
    </row>
    <row r="111" spans="2:10" x14ac:dyDescent="0.25">
      <c r="B111" s="511"/>
      <c r="C111" s="508"/>
      <c r="D111" s="508"/>
      <c r="E111" s="186">
        <v>1721000750</v>
      </c>
      <c r="F111" s="190" t="s">
        <v>316</v>
      </c>
      <c r="G111" s="184"/>
      <c r="H111" s="184">
        <v>1300</v>
      </c>
      <c r="I111" s="184">
        <v>1160</v>
      </c>
      <c r="J111" s="185">
        <v>1234.7302099999999</v>
      </c>
    </row>
    <row r="112" spans="2:10" x14ac:dyDescent="0.25">
      <c r="B112" s="511"/>
      <c r="C112" s="508"/>
      <c r="D112" s="508"/>
      <c r="E112" s="186">
        <v>1721000752</v>
      </c>
      <c r="F112" s="190" t="s">
        <v>317</v>
      </c>
      <c r="G112" s="184"/>
      <c r="H112" s="184">
        <v>1800</v>
      </c>
      <c r="I112" s="184">
        <v>1800</v>
      </c>
      <c r="J112" s="185">
        <v>1862.99981</v>
      </c>
    </row>
    <row r="113" spans="2:10" x14ac:dyDescent="0.25">
      <c r="B113" s="511"/>
      <c r="C113" s="508"/>
      <c r="D113" s="508"/>
      <c r="E113" s="186">
        <v>1722000110</v>
      </c>
      <c r="F113" s="190" t="s">
        <v>263</v>
      </c>
      <c r="G113" s="184">
        <v>1</v>
      </c>
      <c r="H113" s="184">
        <v>165</v>
      </c>
      <c r="I113" s="184">
        <v>130</v>
      </c>
      <c r="J113" s="185">
        <v>159.31135</v>
      </c>
    </row>
    <row r="114" spans="2:10" x14ac:dyDescent="0.25">
      <c r="B114" s="511"/>
      <c r="C114" s="508"/>
      <c r="D114" s="508"/>
      <c r="E114" s="186">
        <v>1722000115</v>
      </c>
      <c r="F114" s="190" t="s">
        <v>264</v>
      </c>
      <c r="G114" s="184"/>
      <c r="H114" s="184">
        <v>200</v>
      </c>
      <c r="I114" s="184">
        <v>200</v>
      </c>
      <c r="J114" s="185">
        <v>211.292</v>
      </c>
    </row>
    <row r="115" spans="2:10" x14ac:dyDescent="0.25">
      <c r="B115" s="511"/>
      <c r="C115" s="508"/>
      <c r="D115" s="508"/>
      <c r="E115" s="186">
        <v>1722000492</v>
      </c>
      <c r="F115" s="190" t="s">
        <v>268</v>
      </c>
      <c r="G115" s="184"/>
      <c r="H115" s="184">
        <v>0</v>
      </c>
      <c r="I115" s="184">
        <v>150</v>
      </c>
      <c r="J115" s="185">
        <v>91.67</v>
      </c>
    </row>
    <row r="116" spans="2:10" x14ac:dyDescent="0.25">
      <c r="B116" s="511"/>
      <c r="C116" s="508"/>
      <c r="D116" s="508"/>
      <c r="E116" s="186">
        <v>1722000796</v>
      </c>
      <c r="F116" s="190" t="s">
        <v>289</v>
      </c>
      <c r="G116" s="184"/>
      <c r="H116" s="184">
        <v>532</v>
      </c>
      <c r="I116" s="184">
        <v>250</v>
      </c>
      <c r="J116" s="185">
        <v>201.33099999999999</v>
      </c>
    </row>
    <row r="117" spans="2:10" x14ac:dyDescent="0.25">
      <c r="B117" s="511"/>
      <c r="C117" s="508"/>
      <c r="D117" s="508"/>
      <c r="E117" s="186">
        <v>1722000798</v>
      </c>
      <c r="F117" s="190" t="s">
        <v>277</v>
      </c>
      <c r="G117" s="184"/>
      <c r="H117" s="184">
        <v>19</v>
      </c>
      <c r="I117" s="184">
        <v>50</v>
      </c>
      <c r="J117" s="185">
        <v>51.122999999999998</v>
      </c>
    </row>
    <row r="118" spans="2:10" x14ac:dyDescent="0.25">
      <c r="B118" s="511"/>
      <c r="C118" s="508"/>
      <c r="D118" s="508"/>
      <c r="E118" s="186">
        <v>1722400110</v>
      </c>
      <c r="F118" s="190" t="s">
        <v>318</v>
      </c>
      <c r="G118" s="184">
        <v>16</v>
      </c>
      <c r="H118" s="184">
        <v>2650</v>
      </c>
      <c r="I118" s="184">
        <v>2350</v>
      </c>
      <c r="J118" s="185">
        <v>1961.1098500000001</v>
      </c>
    </row>
    <row r="119" spans="2:10" x14ac:dyDescent="0.25">
      <c r="B119" s="511"/>
      <c r="C119" s="508"/>
      <c r="D119" s="508"/>
      <c r="E119" s="186">
        <v>1722400130</v>
      </c>
      <c r="F119" s="190" t="s">
        <v>319</v>
      </c>
      <c r="G119" s="184"/>
      <c r="H119" s="184">
        <v>1010</v>
      </c>
      <c r="I119" s="184">
        <v>850</v>
      </c>
      <c r="J119" s="185">
        <v>704.95506</v>
      </c>
    </row>
    <row r="120" spans="2:10" x14ac:dyDescent="0.25">
      <c r="B120" s="511"/>
      <c r="C120" s="508"/>
      <c r="D120" s="508"/>
      <c r="E120" s="186">
        <v>1722400492</v>
      </c>
      <c r="F120" s="190" t="s">
        <v>268</v>
      </c>
      <c r="G120" s="184"/>
      <c r="H120" s="184">
        <v>95</v>
      </c>
      <c r="I120" s="184">
        <v>0</v>
      </c>
      <c r="J120" s="185">
        <v>0</v>
      </c>
    </row>
    <row r="121" spans="2:10" x14ac:dyDescent="0.25">
      <c r="B121" s="511"/>
      <c r="C121" s="508"/>
      <c r="D121" s="508"/>
      <c r="E121" s="186">
        <v>1722400520</v>
      </c>
      <c r="F121" s="190" t="s">
        <v>320</v>
      </c>
      <c r="G121" s="184"/>
      <c r="H121" s="184">
        <v>220</v>
      </c>
      <c r="I121" s="184">
        <v>130</v>
      </c>
      <c r="J121" s="185">
        <v>102.47160000000001</v>
      </c>
    </row>
    <row r="122" spans="2:10" x14ac:dyDescent="0.25">
      <c r="B122" s="511"/>
      <c r="C122" s="508"/>
      <c r="D122" s="508"/>
      <c r="E122" s="186">
        <v>1722400531</v>
      </c>
      <c r="F122" s="190" t="s">
        <v>321</v>
      </c>
      <c r="G122" s="184"/>
      <c r="H122" s="184">
        <v>100</v>
      </c>
      <c r="I122" s="184">
        <v>100</v>
      </c>
      <c r="J122" s="185">
        <v>25.291080000000001</v>
      </c>
    </row>
    <row r="123" spans="2:10" x14ac:dyDescent="0.25">
      <c r="B123" s="511"/>
      <c r="C123" s="508"/>
      <c r="D123" s="508"/>
      <c r="E123" s="186">
        <v>1722400532</v>
      </c>
      <c r="F123" s="190" t="s">
        <v>322</v>
      </c>
      <c r="G123" s="184"/>
      <c r="H123" s="184">
        <v>80</v>
      </c>
      <c r="I123" s="184">
        <v>30</v>
      </c>
      <c r="J123" s="185">
        <v>13.248530000000001</v>
      </c>
    </row>
    <row r="124" spans="2:10" x14ac:dyDescent="0.25">
      <c r="B124" s="511"/>
      <c r="C124" s="508"/>
      <c r="D124" s="508"/>
      <c r="E124" s="186">
        <v>1722400533</v>
      </c>
      <c r="F124" s="190" t="s">
        <v>323</v>
      </c>
      <c r="G124" s="184"/>
      <c r="H124" s="184">
        <v>100</v>
      </c>
      <c r="I124" s="184">
        <v>75</v>
      </c>
      <c r="J124" s="185">
        <v>56.2</v>
      </c>
    </row>
    <row r="125" spans="2:10" x14ac:dyDescent="0.25">
      <c r="B125" s="511"/>
      <c r="C125" s="508"/>
      <c r="D125" s="508"/>
      <c r="E125" s="186">
        <v>1722400751</v>
      </c>
      <c r="F125" s="190" t="s">
        <v>324</v>
      </c>
      <c r="G125" s="184"/>
      <c r="H125" s="184">
        <v>1742</v>
      </c>
      <c r="I125" s="184">
        <v>1200</v>
      </c>
      <c r="J125" s="185">
        <v>2313.8670099999999</v>
      </c>
    </row>
    <row r="126" spans="2:10" x14ac:dyDescent="0.25">
      <c r="B126" s="511"/>
      <c r="C126" s="508"/>
      <c r="D126" s="508"/>
      <c r="E126" s="186">
        <v>1722400753</v>
      </c>
      <c r="F126" s="190" t="s">
        <v>325</v>
      </c>
      <c r="G126" s="184"/>
      <c r="H126" s="184">
        <v>220</v>
      </c>
      <c r="I126" s="184">
        <v>140</v>
      </c>
      <c r="J126" s="185">
        <v>105.87297</v>
      </c>
    </row>
    <row r="127" spans="2:10" x14ac:dyDescent="0.25">
      <c r="B127" s="511"/>
      <c r="C127" s="508"/>
      <c r="D127" s="508"/>
      <c r="E127" s="186">
        <v>1722400754</v>
      </c>
      <c r="F127" s="190" t="s">
        <v>326</v>
      </c>
      <c r="G127" s="184"/>
      <c r="H127" s="184">
        <v>4050</v>
      </c>
      <c r="I127" s="184">
        <v>2000</v>
      </c>
      <c r="J127" s="185">
        <v>0</v>
      </c>
    </row>
    <row r="128" spans="2:10" x14ac:dyDescent="0.25">
      <c r="B128" s="511"/>
      <c r="C128" s="508"/>
      <c r="D128" s="508"/>
      <c r="E128" s="186">
        <v>1722400755</v>
      </c>
      <c r="F128" s="190" t="s">
        <v>327</v>
      </c>
      <c r="G128" s="184"/>
      <c r="H128" s="184">
        <v>204</v>
      </c>
      <c r="I128" s="184"/>
      <c r="J128" s="185"/>
    </row>
    <row r="129" spans="2:10" x14ac:dyDescent="0.25">
      <c r="B129" s="511"/>
      <c r="C129" s="508"/>
      <c r="D129" s="508"/>
      <c r="E129" s="186">
        <v>1722400780</v>
      </c>
      <c r="F129" s="190" t="s">
        <v>328</v>
      </c>
      <c r="G129" s="184"/>
      <c r="H129" s="184">
        <v>120</v>
      </c>
      <c r="I129" s="184">
        <v>120</v>
      </c>
      <c r="J129" s="185">
        <v>91.768169999999998</v>
      </c>
    </row>
    <row r="130" spans="2:10" x14ac:dyDescent="0.25">
      <c r="B130" s="511"/>
      <c r="C130" s="508"/>
      <c r="D130" s="508"/>
      <c r="E130" s="186">
        <v>1722400790</v>
      </c>
      <c r="F130" s="190" t="s">
        <v>329</v>
      </c>
      <c r="G130" s="184"/>
      <c r="H130" s="184">
        <v>354</v>
      </c>
      <c r="I130" s="184">
        <v>276</v>
      </c>
      <c r="J130" s="185">
        <v>248</v>
      </c>
    </row>
    <row r="131" spans="2:10" x14ac:dyDescent="0.25">
      <c r="B131" s="511"/>
      <c r="C131" s="508"/>
      <c r="D131" s="508"/>
      <c r="E131" s="186">
        <v>1722400930</v>
      </c>
      <c r="F131" s="190" t="s">
        <v>330</v>
      </c>
      <c r="G131" s="184"/>
      <c r="H131" s="184">
        <v>40</v>
      </c>
      <c r="I131" s="184">
        <v>0</v>
      </c>
      <c r="J131" s="185">
        <v>0</v>
      </c>
    </row>
    <row r="132" spans="2:10" x14ac:dyDescent="0.25">
      <c r="B132" s="511"/>
      <c r="C132" s="508"/>
      <c r="D132" s="508"/>
      <c r="E132" s="186">
        <v>1722400931</v>
      </c>
      <c r="F132" s="190" t="s">
        <v>331</v>
      </c>
      <c r="G132" s="184"/>
      <c r="H132" s="184">
        <v>480</v>
      </c>
      <c r="I132" s="184">
        <v>400</v>
      </c>
      <c r="J132" s="185">
        <v>188.12697</v>
      </c>
    </row>
    <row r="133" spans="2:10" x14ac:dyDescent="0.25">
      <c r="B133" s="511"/>
      <c r="C133" s="508"/>
      <c r="D133" s="508"/>
      <c r="E133" s="186">
        <v>1722401210</v>
      </c>
      <c r="F133" s="190" t="s">
        <v>332</v>
      </c>
      <c r="G133" s="184">
        <v>1</v>
      </c>
      <c r="H133" s="184">
        <v>836</v>
      </c>
      <c r="I133" s="184">
        <v>499</v>
      </c>
      <c r="J133" s="185">
        <v>647.0421</v>
      </c>
    </row>
    <row r="134" spans="2:10" x14ac:dyDescent="0.25">
      <c r="B134" s="511"/>
      <c r="C134" s="508"/>
      <c r="D134" s="508"/>
      <c r="E134" s="186">
        <v>1723000110</v>
      </c>
      <c r="F134" s="190" t="s">
        <v>263</v>
      </c>
      <c r="G134" s="184">
        <v>1</v>
      </c>
      <c r="H134" s="184">
        <v>350</v>
      </c>
      <c r="I134" s="184">
        <v>300</v>
      </c>
      <c r="J134" s="185">
        <v>575.68931000000009</v>
      </c>
    </row>
    <row r="135" spans="2:10" x14ac:dyDescent="0.25">
      <c r="B135" s="511"/>
      <c r="C135" s="508"/>
      <c r="D135" s="508"/>
      <c r="E135" s="186">
        <v>1723000115</v>
      </c>
      <c r="F135" s="190" t="s">
        <v>264</v>
      </c>
      <c r="G135" s="184"/>
      <c r="H135" s="184">
        <v>100</v>
      </c>
      <c r="I135" s="184">
        <v>100</v>
      </c>
      <c r="J135" s="185">
        <v>105.646</v>
      </c>
    </row>
    <row r="136" spans="2:10" x14ac:dyDescent="0.25">
      <c r="B136" s="511"/>
      <c r="C136" s="508"/>
      <c r="D136" s="508"/>
      <c r="E136" s="186">
        <v>1723000130</v>
      </c>
      <c r="F136" s="190" t="s">
        <v>265</v>
      </c>
      <c r="G136" s="184"/>
      <c r="H136" s="184">
        <v>100</v>
      </c>
      <c r="I136" s="184">
        <v>150</v>
      </c>
      <c r="J136" s="185">
        <v>173.75620000000001</v>
      </c>
    </row>
    <row r="137" spans="2:10" x14ac:dyDescent="0.25">
      <c r="B137" s="511"/>
      <c r="C137" s="508"/>
      <c r="D137" s="508"/>
      <c r="E137" s="186">
        <v>1723000140</v>
      </c>
      <c r="F137" s="190" t="s">
        <v>266</v>
      </c>
      <c r="G137" s="184"/>
      <c r="H137" s="184">
        <v>50</v>
      </c>
      <c r="I137" s="184">
        <v>45</v>
      </c>
      <c r="J137" s="185">
        <v>62.481819999999999</v>
      </c>
    </row>
    <row r="138" spans="2:10" x14ac:dyDescent="0.25">
      <c r="B138" s="511"/>
      <c r="C138" s="508"/>
      <c r="D138" s="508"/>
      <c r="E138" s="186">
        <v>1723000430</v>
      </c>
      <c r="F138" s="190" t="s">
        <v>143</v>
      </c>
      <c r="G138" s="184"/>
      <c r="H138" s="184">
        <v>140</v>
      </c>
      <c r="I138" s="184">
        <v>140</v>
      </c>
      <c r="J138" s="185">
        <v>175.48806999999999</v>
      </c>
    </row>
    <row r="139" spans="2:10" x14ac:dyDescent="0.25">
      <c r="B139" s="511"/>
      <c r="C139" s="508"/>
      <c r="D139" s="508"/>
      <c r="E139" s="186">
        <v>1723000796</v>
      </c>
      <c r="F139" s="190" t="s">
        <v>289</v>
      </c>
      <c r="G139" s="184"/>
      <c r="H139" s="184">
        <v>0</v>
      </c>
      <c r="I139" s="184">
        <v>250</v>
      </c>
      <c r="J139" s="185">
        <v>201.33099999999999</v>
      </c>
    </row>
    <row r="140" spans="2:10" x14ac:dyDescent="0.25">
      <c r="B140" s="511"/>
      <c r="C140" s="508"/>
      <c r="D140" s="508"/>
      <c r="E140" s="186">
        <v>1723000798</v>
      </c>
      <c r="F140" s="190" t="s">
        <v>277</v>
      </c>
      <c r="G140" s="184"/>
      <c r="H140" s="184">
        <v>206</v>
      </c>
      <c r="I140" s="184">
        <v>50</v>
      </c>
      <c r="J140" s="185">
        <v>51.122999999999998</v>
      </c>
    </row>
    <row r="141" spans="2:10" x14ac:dyDescent="0.25">
      <c r="B141" s="511"/>
      <c r="C141" s="508"/>
      <c r="D141" s="508"/>
      <c r="E141" s="186">
        <v>1723000810</v>
      </c>
      <c r="F141" s="190" t="s">
        <v>333</v>
      </c>
      <c r="G141" s="184"/>
      <c r="H141" s="184">
        <v>660</v>
      </c>
      <c r="I141" s="184">
        <v>660</v>
      </c>
      <c r="J141" s="185">
        <v>568.05399999999997</v>
      </c>
    </row>
    <row r="142" spans="2:10" x14ac:dyDescent="0.25">
      <c r="B142" s="511"/>
      <c r="C142" s="508"/>
      <c r="D142" s="508"/>
      <c r="E142" s="186">
        <v>1725000750</v>
      </c>
      <c r="F142" s="190" t="s">
        <v>334</v>
      </c>
      <c r="G142" s="184"/>
      <c r="H142" s="184">
        <v>90</v>
      </c>
      <c r="I142" s="184">
        <v>90</v>
      </c>
      <c r="J142" s="185">
        <v>46.8</v>
      </c>
    </row>
    <row r="143" spans="2:10" x14ac:dyDescent="0.25">
      <c r="B143" s="511"/>
      <c r="C143" s="508"/>
      <c r="D143" s="508"/>
      <c r="E143" s="186">
        <v>1726000750</v>
      </c>
      <c r="F143" s="190" t="s">
        <v>335</v>
      </c>
      <c r="G143" s="184"/>
      <c r="H143" s="184">
        <v>20</v>
      </c>
      <c r="I143" s="184">
        <v>20</v>
      </c>
      <c r="J143" s="185">
        <v>10.053000000000001</v>
      </c>
    </row>
    <row r="144" spans="2:10" x14ac:dyDescent="0.25">
      <c r="B144" s="511"/>
      <c r="C144" s="508"/>
      <c r="D144" s="508"/>
      <c r="E144" s="186">
        <v>1726000780</v>
      </c>
      <c r="F144" s="190" t="s">
        <v>336</v>
      </c>
      <c r="G144" s="184"/>
      <c r="H144" s="184">
        <v>10</v>
      </c>
      <c r="I144" s="184">
        <v>10</v>
      </c>
      <c r="J144" s="185">
        <v>9.9361299999999986</v>
      </c>
    </row>
    <row r="145" spans="2:10" x14ac:dyDescent="0.25">
      <c r="B145" s="511"/>
      <c r="C145" s="508"/>
      <c r="D145" s="508"/>
      <c r="E145" s="186">
        <v>1744000752</v>
      </c>
      <c r="F145" s="190" t="s">
        <v>337</v>
      </c>
      <c r="G145" s="184"/>
      <c r="H145" s="184">
        <v>130</v>
      </c>
      <c r="I145" s="184">
        <v>130</v>
      </c>
      <c r="J145" s="185">
        <v>116.02628</v>
      </c>
    </row>
    <row r="146" spans="2:10" x14ac:dyDescent="0.25">
      <c r="B146" s="511"/>
      <c r="C146" s="508"/>
      <c r="D146" s="508"/>
      <c r="E146" s="186">
        <v>1746100753</v>
      </c>
      <c r="F146" s="190" t="s">
        <v>338</v>
      </c>
      <c r="G146" s="184"/>
      <c r="H146" s="184">
        <v>780</v>
      </c>
      <c r="I146" s="184">
        <v>650</v>
      </c>
      <c r="J146" s="185">
        <v>693.91658999999993</v>
      </c>
    </row>
    <row r="147" spans="2:10" x14ac:dyDescent="0.25">
      <c r="B147" s="511"/>
      <c r="C147" s="508"/>
      <c r="D147" s="508"/>
      <c r="E147" s="186">
        <v>1811000750</v>
      </c>
      <c r="F147" s="190" t="s">
        <v>339</v>
      </c>
      <c r="G147" s="184"/>
      <c r="H147" s="184">
        <v>200</v>
      </c>
      <c r="I147" s="184">
        <v>200</v>
      </c>
      <c r="J147" s="185">
        <v>207.83641</v>
      </c>
    </row>
    <row r="148" spans="2:10" x14ac:dyDescent="0.25">
      <c r="B148" s="511"/>
      <c r="C148" s="508"/>
      <c r="D148" s="508"/>
      <c r="E148" s="186">
        <v>1812500750</v>
      </c>
      <c r="F148" s="190" t="s">
        <v>315</v>
      </c>
      <c r="G148" s="184"/>
      <c r="H148" s="184">
        <v>2150</v>
      </c>
      <c r="I148" s="184">
        <v>1820</v>
      </c>
      <c r="J148" s="185">
        <v>1416.5759599999999</v>
      </c>
    </row>
    <row r="149" spans="2:10" x14ac:dyDescent="0.25">
      <c r="B149" s="511"/>
      <c r="C149" s="508"/>
      <c r="D149" s="508"/>
      <c r="E149" s="186">
        <v>1812821751</v>
      </c>
      <c r="F149" s="190" t="s">
        <v>340</v>
      </c>
      <c r="G149" s="184"/>
      <c r="H149" s="184">
        <v>690</v>
      </c>
      <c r="I149" s="184">
        <v>570</v>
      </c>
      <c r="J149" s="185">
        <v>388.43809000000005</v>
      </c>
    </row>
    <row r="150" spans="2:10" x14ac:dyDescent="0.25">
      <c r="B150" s="511"/>
      <c r="C150" s="508"/>
      <c r="D150" s="508"/>
      <c r="E150" s="186">
        <v>1817100110</v>
      </c>
      <c r="F150" s="190" t="s">
        <v>341</v>
      </c>
      <c r="G150" s="184">
        <v>10.5</v>
      </c>
      <c r="H150" s="184">
        <v>2820</v>
      </c>
      <c r="I150" s="184">
        <v>2450</v>
      </c>
      <c r="J150" s="185">
        <v>2151.19965</v>
      </c>
    </row>
    <row r="151" spans="2:10" x14ac:dyDescent="0.25">
      <c r="B151" s="511"/>
      <c r="C151" s="508"/>
      <c r="D151" s="508"/>
      <c r="E151" s="186">
        <v>1817100130</v>
      </c>
      <c r="F151" s="190" t="s">
        <v>265</v>
      </c>
      <c r="G151" s="184"/>
      <c r="H151" s="184">
        <v>460</v>
      </c>
      <c r="I151" s="184">
        <v>430</v>
      </c>
      <c r="J151" s="185">
        <v>415.83982000000003</v>
      </c>
    </row>
    <row r="152" spans="2:10" x14ac:dyDescent="0.25">
      <c r="B152" s="511"/>
      <c r="C152" s="508"/>
      <c r="D152" s="508"/>
      <c r="E152" s="186">
        <v>1817100140</v>
      </c>
      <c r="F152" s="190" t="s">
        <v>266</v>
      </c>
      <c r="G152" s="184"/>
      <c r="H152" s="184">
        <v>210</v>
      </c>
      <c r="I152" s="184">
        <v>210</v>
      </c>
      <c r="J152" s="185">
        <v>213.65341000000001</v>
      </c>
    </row>
    <row r="153" spans="2:10" x14ac:dyDescent="0.25">
      <c r="B153" s="511"/>
      <c r="C153" s="508"/>
      <c r="D153" s="508"/>
      <c r="E153" s="186">
        <v>1817100210</v>
      </c>
      <c r="F153" s="190" t="s">
        <v>267</v>
      </c>
      <c r="G153" s="184"/>
      <c r="H153" s="184">
        <v>0</v>
      </c>
      <c r="I153" s="184">
        <v>0</v>
      </c>
      <c r="J153" s="185">
        <v>36.773290000000003</v>
      </c>
    </row>
    <row r="154" spans="2:10" x14ac:dyDescent="0.25">
      <c r="B154" s="511"/>
      <c r="C154" s="508"/>
      <c r="D154" s="508"/>
      <c r="E154" s="186">
        <v>1817100750</v>
      </c>
      <c r="F154" s="190" t="s">
        <v>342</v>
      </c>
      <c r="G154" s="184"/>
      <c r="H154" s="184">
        <v>5350</v>
      </c>
      <c r="I154" s="184">
        <v>5000</v>
      </c>
      <c r="J154" s="185">
        <v>4825.5563899999997</v>
      </c>
    </row>
    <row r="155" spans="2:10" x14ac:dyDescent="0.25">
      <c r="B155" s="511"/>
      <c r="C155" s="508"/>
      <c r="D155" s="508"/>
      <c r="E155" s="186">
        <v>1817100751</v>
      </c>
      <c r="F155" s="190" t="s">
        <v>343</v>
      </c>
      <c r="G155" s="184"/>
      <c r="H155" s="184">
        <v>2070</v>
      </c>
      <c r="I155" s="184">
        <v>1750</v>
      </c>
      <c r="J155" s="185">
        <v>1833.4328700000001</v>
      </c>
    </row>
    <row r="156" spans="2:10" x14ac:dyDescent="0.25">
      <c r="B156" s="511"/>
      <c r="C156" s="508"/>
      <c r="D156" s="508"/>
      <c r="E156" s="186">
        <v>1817100752</v>
      </c>
      <c r="F156" s="190" t="s">
        <v>344</v>
      </c>
      <c r="G156" s="184"/>
      <c r="H156" s="184">
        <v>145</v>
      </c>
      <c r="I156" s="184">
        <v>130</v>
      </c>
      <c r="J156" s="185">
        <v>135.67579000000001</v>
      </c>
    </row>
    <row r="157" spans="2:10" x14ac:dyDescent="0.25">
      <c r="B157" s="511"/>
      <c r="C157" s="508"/>
      <c r="D157" s="508"/>
      <c r="E157" s="186">
        <v>1817100753</v>
      </c>
      <c r="F157" s="190" t="s">
        <v>345</v>
      </c>
      <c r="G157" s="184"/>
      <c r="H157" s="184">
        <v>1440</v>
      </c>
      <c r="I157" s="184">
        <v>1250</v>
      </c>
      <c r="J157" s="185">
        <v>1335.72876</v>
      </c>
    </row>
    <row r="158" spans="2:10" x14ac:dyDescent="0.25">
      <c r="B158" s="511"/>
      <c r="C158" s="508"/>
      <c r="D158" s="508"/>
      <c r="E158" s="186">
        <v>1817100754</v>
      </c>
      <c r="F158" s="190" t="s">
        <v>346</v>
      </c>
      <c r="G158" s="184"/>
      <c r="H158" s="184">
        <v>300</v>
      </c>
      <c r="I158" s="184">
        <v>300</v>
      </c>
      <c r="J158" s="185">
        <v>285.46103999999997</v>
      </c>
    </row>
    <row r="159" spans="2:10" x14ac:dyDescent="0.25">
      <c r="B159" s="511"/>
      <c r="C159" s="508"/>
      <c r="D159" s="508"/>
      <c r="E159" s="186">
        <v>1817100756</v>
      </c>
      <c r="F159" s="190" t="s">
        <v>347</v>
      </c>
      <c r="G159" s="184"/>
      <c r="H159" s="184">
        <v>4660</v>
      </c>
      <c r="I159" s="184">
        <v>4000</v>
      </c>
      <c r="J159" s="185">
        <v>6574.9938200000006</v>
      </c>
    </row>
    <row r="160" spans="2:10" x14ac:dyDescent="0.25">
      <c r="B160" s="511"/>
      <c r="C160" s="508"/>
      <c r="D160" s="508"/>
      <c r="E160" s="186">
        <v>1817100757</v>
      </c>
      <c r="F160" s="190" t="s">
        <v>348</v>
      </c>
      <c r="G160" s="184"/>
      <c r="H160" s="184">
        <v>170</v>
      </c>
      <c r="I160" s="184">
        <v>170</v>
      </c>
      <c r="J160" s="185">
        <v>110.84317999999999</v>
      </c>
    </row>
    <row r="161" spans="2:10" x14ac:dyDescent="0.25">
      <c r="B161" s="511"/>
      <c r="C161" s="508"/>
      <c r="D161" s="508"/>
      <c r="E161" s="186">
        <v>1829300751</v>
      </c>
      <c r="F161" s="190" t="s">
        <v>315</v>
      </c>
      <c r="G161" s="184"/>
      <c r="H161" s="184">
        <v>60</v>
      </c>
      <c r="I161" s="184">
        <v>60</v>
      </c>
      <c r="J161" s="185">
        <v>16.281030000000001</v>
      </c>
    </row>
    <row r="162" spans="2:10" x14ac:dyDescent="0.25">
      <c r="B162" s="511"/>
      <c r="C162" s="508"/>
      <c r="D162" s="509"/>
      <c r="E162" s="186">
        <v>1841300780</v>
      </c>
      <c r="F162" s="190" t="s">
        <v>349</v>
      </c>
      <c r="G162" s="184"/>
      <c r="H162" s="184">
        <v>1100</v>
      </c>
      <c r="I162" s="184">
        <v>1020</v>
      </c>
      <c r="J162" s="185">
        <v>988.98122999999998</v>
      </c>
    </row>
    <row r="163" spans="2:10" ht="20.399999999999999" x14ac:dyDescent="0.25">
      <c r="B163" s="511"/>
      <c r="C163" s="508"/>
      <c r="D163" s="255" t="s">
        <v>309</v>
      </c>
      <c r="E163" s="191"/>
      <c r="F163" s="191"/>
      <c r="G163" s="192">
        <v>29.5</v>
      </c>
      <c r="H163" s="192">
        <v>41646</v>
      </c>
      <c r="I163" s="192">
        <v>34815</v>
      </c>
      <c r="J163" s="193">
        <v>34643.445879999999</v>
      </c>
    </row>
    <row r="164" spans="2:10" x14ac:dyDescent="0.25">
      <c r="B164" s="511"/>
      <c r="C164" s="508"/>
      <c r="D164" s="507" t="s">
        <v>147</v>
      </c>
      <c r="E164" s="186">
        <v>1721000110</v>
      </c>
      <c r="F164" s="190" t="s">
        <v>350</v>
      </c>
      <c r="G164" s="184">
        <v>1</v>
      </c>
      <c r="H164" s="184">
        <v>320</v>
      </c>
      <c r="I164" s="184">
        <v>280</v>
      </c>
      <c r="J164" s="185">
        <v>270.18720999999999</v>
      </c>
    </row>
    <row r="165" spans="2:10" x14ac:dyDescent="0.25">
      <c r="B165" s="511"/>
      <c r="C165" s="508"/>
      <c r="D165" s="508"/>
      <c r="E165" s="186">
        <v>1721000130</v>
      </c>
      <c r="F165" s="190" t="s">
        <v>351</v>
      </c>
      <c r="G165" s="184"/>
      <c r="H165" s="184">
        <v>60</v>
      </c>
      <c r="I165" s="184">
        <v>60</v>
      </c>
      <c r="J165" s="185">
        <v>44.002929999999999</v>
      </c>
    </row>
    <row r="166" spans="2:10" x14ac:dyDescent="0.25">
      <c r="B166" s="511"/>
      <c r="C166" s="508"/>
      <c r="D166" s="509"/>
      <c r="E166" s="186">
        <v>1729000780</v>
      </c>
      <c r="F166" s="190" t="s">
        <v>352</v>
      </c>
      <c r="G166" s="184"/>
      <c r="H166" s="184">
        <v>200</v>
      </c>
      <c r="I166" s="184">
        <v>700</v>
      </c>
      <c r="J166" s="185">
        <v>730.92408999999998</v>
      </c>
    </row>
    <row r="167" spans="2:10" x14ac:dyDescent="0.25">
      <c r="B167" s="511"/>
      <c r="C167" s="509"/>
      <c r="D167" s="255" t="s">
        <v>312</v>
      </c>
      <c r="E167" s="191"/>
      <c r="F167" s="191"/>
      <c r="G167" s="192">
        <v>1</v>
      </c>
      <c r="H167" s="192">
        <v>580</v>
      </c>
      <c r="I167" s="192">
        <v>1040</v>
      </c>
      <c r="J167" s="193">
        <v>1045.1142299999999</v>
      </c>
    </row>
    <row r="168" spans="2:10" ht="20.399999999999999" x14ac:dyDescent="0.25">
      <c r="B168" s="512"/>
      <c r="C168" s="258" t="s">
        <v>19</v>
      </c>
      <c r="D168" s="259"/>
      <c r="E168" s="197"/>
      <c r="F168" s="197"/>
      <c r="G168" s="198">
        <v>46.9</v>
      </c>
      <c r="H168" s="198">
        <v>45130</v>
      </c>
      <c r="I168" s="198">
        <v>38579</v>
      </c>
      <c r="J168" s="199">
        <v>38319.106200000002</v>
      </c>
    </row>
    <row r="169" spans="2:10" ht="40.799999999999997" x14ac:dyDescent="0.25">
      <c r="B169" s="248" t="s">
        <v>148</v>
      </c>
      <c r="C169" s="249"/>
      <c r="D169" s="249"/>
      <c r="E169" s="200"/>
      <c r="F169" s="200"/>
      <c r="G169" s="201">
        <v>46.9</v>
      </c>
      <c r="H169" s="201">
        <v>25500</v>
      </c>
      <c r="I169" s="201">
        <v>25529</v>
      </c>
      <c r="J169" s="202">
        <v>22028.000299999996</v>
      </c>
    </row>
    <row r="170" spans="2:10" x14ac:dyDescent="0.25">
      <c r="B170" s="510" t="s">
        <v>89</v>
      </c>
      <c r="C170" s="507" t="s">
        <v>7</v>
      </c>
      <c r="D170" s="253" t="s">
        <v>89</v>
      </c>
      <c r="E170" s="186">
        <v>1282000710</v>
      </c>
      <c r="F170" s="190" t="s">
        <v>353</v>
      </c>
      <c r="G170" s="184"/>
      <c r="H170" s="184">
        <v>-140</v>
      </c>
      <c r="I170" s="184">
        <v>-100</v>
      </c>
      <c r="J170" s="185">
        <v>-138.42834999999999</v>
      </c>
    </row>
    <row r="171" spans="2:10" ht="20.399999999999999" x14ac:dyDescent="0.25">
      <c r="B171" s="511"/>
      <c r="C171" s="509"/>
      <c r="D171" s="255" t="s">
        <v>150</v>
      </c>
      <c r="E171" s="191"/>
      <c r="F171" s="191"/>
      <c r="G171" s="192"/>
      <c r="H171" s="192">
        <v>-140</v>
      </c>
      <c r="I171" s="192">
        <v>-100</v>
      </c>
      <c r="J171" s="193">
        <v>-138.42834999999999</v>
      </c>
    </row>
    <row r="172" spans="2:10" ht="20.399999999999999" x14ac:dyDescent="0.25">
      <c r="B172" s="511"/>
      <c r="C172" s="256" t="s">
        <v>13</v>
      </c>
      <c r="D172" s="257"/>
      <c r="E172" s="194"/>
      <c r="F172" s="194"/>
      <c r="G172" s="195"/>
      <c r="H172" s="195">
        <v>-140</v>
      </c>
      <c r="I172" s="195">
        <v>-100</v>
      </c>
      <c r="J172" s="196">
        <v>-138.42834999999999</v>
      </c>
    </row>
    <row r="173" spans="2:10" x14ac:dyDescent="0.25">
      <c r="B173" s="511"/>
      <c r="C173" s="507" t="s">
        <v>14</v>
      </c>
      <c r="D173" s="507" t="s">
        <v>89</v>
      </c>
      <c r="E173" s="186">
        <v>1617000110</v>
      </c>
      <c r="F173" s="190" t="s">
        <v>263</v>
      </c>
      <c r="G173" s="184">
        <v>7</v>
      </c>
      <c r="H173" s="184">
        <v>2230</v>
      </c>
      <c r="I173" s="184">
        <v>2090</v>
      </c>
      <c r="J173" s="185">
        <v>2032.7410600000001</v>
      </c>
    </row>
    <row r="174" spans="2:10" x14ac:dyDescent="0.25">
      <c r="B174" s="511"/>
      <c r="C174" s="508"/>
      <c r="D174" s="508"/>
      <c r="E174" s="186">
        <v>1617000115</v>
      </c>
      <c r="F174" s="190" t="s">
        <v>354</v>
      </c>
      <c r="G174" s="184"/>
      <c r="H174" s="184">
        <v>-996</v>
      </c>
      <c r="I174" s="184">
        <v>-926</v>
      </c>
      <c r="J174" s="185">
        <v>-904.16499999999996</v>
      </c>
    </row>
    <row r="175" spans="2:10" x14ac:dyDescent="0.25">
      <c r="B175" s="511"/>
      <c r="C175" s="508"/>
      <c r="D175" s="508"/>
      <c r="E175" s="186">
        <v>1617000130</v>
      </c>
      <c r="F175" s="190" t="s">
        <v>265</v>
      </c>
      <c r="G175" s="184"/>
      <c r="H175" s="184">
        <v>80</v>
      </c>
      <c r="I175" s="184">
        <v>75</v>
      </c>
      <c r="J175" s="185">
        <v>44.835099999999997</v>
      </c>
    </row>
    <row r="176" spans="2:10" x14ac:dyDescent="0.25">
      <c r="B176" s="511"/>
      <c r="C176" s="508"/>
      <c r="D176" s="508"/>
      <c r="E176" s="186">
        <v>1617000140</v>
      </c>
      <c r="F176" s="190" t="s">
        <v>266</v>
      </c>
      <c r="G176" s="184"/>
      <c r="H176" s="184">
        <v>180</v>
      </c>
      <c r="I176" s="184">
        <v>150</v>
      </c>
      <c r="J176" s="185">
        <v>182.83619000000002</v>
      </c>
    </row>
    <row r="177" spans="2:10" x14ac:dyDescent="0.25">
      <c r="B177" s="511"/>
      <c r="C177" s="508"/>
      <c r="D177" s="508"/>
      <c r="E177" s="186">
        <v>1617000520</v>
      </c>
      <c r="F177" s="190" t="s">
        <v>355</v>
      </c>
      <c r="G177" s="184"/>
      <c r="H177" s="184">
        <v>5</v>
      </c>
      <c r="I177" s="184">
        <v>5</v>
      </c>
      <c r="J177" s="185">
        <v>1.8460000000000001</v>
      </c>
    </row>
    <row r="178" spans="2:10" x14ac:dyDescent="0.25">
      <c r="B178" s="511"/>
      <c r="C178" s="508"/>
      <c r="D178" s="508"/>
      <c r="E178" s="186">
        <v>1617000581</v>
      </c>
      <c r="F178" s="190" t="s">
        <v>272</v>
      </c>
      <c r="G178" s="184"/>
      <c r="H178" s="184">
        <v>2680</v>
      </c>
      <c r="I178" s="184">
        <v>2600</v>
      </c>
      <c r="J178" s="185">
        <v>2464.1952299999998</v>
      </c>
    </row>
    <row r="179" spans="2:10" x14ac:dyDescent="0.25">
      <c r="B179" s="511"/>
      <c r="C179" s="508"/>
      <c r="D179" s="508"/>
      <c r="E179" s="186">
        <v>1617000780</v>
      </c>
      <c r="F179" s="190" t="s">
        <v>276</v>
      </c>
      <c r="G179" s="184"/>
      <c r="H179" s="184">
        <v>8</v>
      </c>
      <c r="I179" s="184">
        <v>5</v>
      </c>
      <c r="J179" s="185">
        <v>1.7587999999999999</v>
      </c>
    </row>
    <row r="180" spans="2:10" x14ac:dyDescent="0.25">
      <c r="B180" s="511"/>
      <c r="C180" s="508"/>
      <c r="D180" s="508"/>
      <c r="E180" s="186">
        <v>1617001581</v>
      </c>
      <c r="F180" s="190" t="s">
        <v>356</v>
      </c>
      <c r="G180" s="184"/>
      <c r="H180" s="184">
        <v>-1177</v>
      </c>
      <c r="I180" s="184">
        <v>-1144</v>
      </c>
      <c r="J180" s="185">
        <v>-1014.566</v>
      </c>
    </row>
    <row r="181" spans="2:10" x14ac:dyDescent="0.25">
      <c r="B181" s="511"/>
      <c r="C181" s="508"/>
      <c r="D181" s="509"/>
      <c r="E181" s="186">
        <v>1782000810</v>
      </c>
      <c r="F181" s="190" t="s">
        <v>357</v>
      </c>
      <c r="G181" s="184"/>
      <c r="H181" s="184">
        <v>250</v>
      </c>
      <c r="I181" s="184">
        <v>250</v>
      </c>
      <c r="J181" s="185">
        <v>341.88749999999999</v>
      </c>
    </row>
    <row r="182" spans="2:10" ht="20.399999999999999" x14ac:dyDescent="0.25">
      <c r="B182" s="511"/>
      <c r="C182" s="509"/>
      <c r="D182" s="255" t="s">
        <v>150</v>
      </c>
      <c r="E182" s="191"/>
      <c r="F182" s="191"/>
      <c r="G182" s="192">
        <v>7</v>
      </c>
      <c r="H182" s="192">
        <v>3260</v>
      </c>
      <c r="I182" s="192">
        <v>3105</v>
      </c>
      <c r="J182" s="193">
        <v>3151.36888</v>
      </c>
    </row>
    <row r="183" spans="2:10" ht="20.399999999999999" x14ac:dyDescent="0.25">
      <c r="B183" s="512"/>
      <c r="C183" s="258" t="s">
        <v>19</v>
      </c>
      <c r="D183" s="259"/>
      <c r="E183" s="197"/>
      <c r="F183" s="197"/>
      <c r="G183" s="198">
        <v>7</v>
      </c>
      <c r="H183" s="198">
        <v>3260</v>
      </c>
      <c r="I183" s="198">
        <v>3105</v>
      </c>
      <c r="J183" s="199">
        <v>3151.36888</v>
      </c>
    </row>
    <row r="184" spans="2:10" ht="30.6" x14ac:dyDescent="0.25">
      <c r="B184" s="248" t="s">
        <v>150</v>
      </c>
      <c r="C184" s="249"/>
      <c r="D184" s="249"/>
      <c r="E184" s="200"/>
      <c r="F184" s="200"/>
      <c r="G184" s="201">
        <v>7</v>
      </c>
      <c r="H184" s="201">
        <v>3120</v>
      </c>
      <c r="I184" s="201">
        <v>3005</v>
      </c>
      <c r="J184" s="202">
        <v>3012.9405299999999</v>
      </c>
    </row>
    <row r="185" spans="2:10" x14ac:dyDescent="0.25">
      <c r="B185" s="510" t="s">
        <v>90</v>
      </c>
      <c r="C185" s="507" t="s">
        <v>7</v>
      </c>
      <c r="D185" s="507" t="s">
        <v>151</v>
      </c>
      <c r="E185" s="186">
        <v>1473000610</v>
      </c>
      <c r="F185" s="190" t="s">
        <v>358</v>
      </c>
      <c r="G185" s="184"/>
      <c r="H185" s="184">
        <v>-1400</v>
      </c>
      <c r="I185" s="184">
        <v>-1400</v>
      </c>
      <c r="J185" s="185">
        <v>-1772.895</v>
      </c>
    </row>
    <row r="186" spans="2:10" x14ac:dyDescent="0.25">
      <c r="B186" s="511"/>
      <c r="C186" s="508"/>
      <c r="D186" s="509"/>
      <c r="E186" s="186">
        <v>1473000611</v>
      </c>
      <c r="F186" s="190" t="s">
        <v>359</v>
      </c>
      <c r="G186" s="184"/>
      <c r="H186" s="184">
        <v>-25</v>
      </c>
      <c r="I186" s="184">
        <v>-25</v>
      </c>
      <c r="J186" s="185">
        <v>-24</v>
      </c>
    </row>
    <row r="187" spans="2:10" x14ac:dyDescent="0.25">
      <c r="B187" s="511"/>
      <c r="C187" s="508"/>
      <c r="D187" s="255" t="s">
        <v>360</v>
      </c>
      <c r="E187" s="191"/>
      <c r="F187" s="191"/>
      <c r="G187" s="192"/>
      <c r="H187" s="192">
        <v>-1425</v>
      </c>
      <c r="I187" s="192">
        <v>-1425</v>
      </c>
      <c r="J187" s="193">
        <v>-1796.895</v>
      </c>
    </row>
    <row r="188" spans="2:10" x14ac:dyDescent="0.25">
      <c r="B188" s="511"/>
      <c r="C188" s="508"/>
      <c r="D188" s="253" t="s">
        <v>152</v>
      </c>
      <c r="E188" s="186">
        <v>1232001980</v>
      </c>
      <c r="F188" s="190" t="s">
        <v>152</v>
      </c>
      <c r="G188" s="184"/>
      <c r="H188" s="184">
        <v>-810</v>
      </c>
      <c r="I188" s="184">
        <v>-750</v>
      </c>
      <c r="J188" s="185">
        <v>-535.86881000000005</v>
      </c>
    </row>
    <row r="189" spans="2:10" ht="20.399999999999999" x14ac:dyDescent="0.25">
      <c r="B189" s="511"/>
      <c r="C189" s="508"/>
      <c r="D189" s="255" t="s">
        <v>361</v>
      </c>
      <c r="E189" s="191"/>
      <c r="F189" s="191"/>
      <c r="G189" s="192"/>
      <c r="H189" s="192">
        <v>-810</v>
      </c>
      <c r="I189" s="192">
        <v>-750</v>
      </c>
      <c r="J189" s="193">
        <v>-535.86881000000005</v>
      </c>
    </row>
    <row r="190" spans="2:10" x14ac:dyDescent="0.25">
      <c r="B190" s="511"/>
      <c r="C190" s="508"/>
      <c r="D190" s="507" t="s">
        <v>153</v>
      </c>
      <c r="E190" s="186">
        <v>1231000220</v>
      </c>
      <c r="F190" s="190" t="s">
        <v>362</v>
      </c>
      <c r="G190" s="184"/>
      <c r="H190" s="184">
        <v>-200</v>
      </c>
      <c r="I190" s="184">
        <v>-200</v>
      </c>
      <c r="J190" s="185">
        <v>-222.12970000000001</v>
      </c>
    </row>
    <row r="191" spans="2:10" x14ac:dyDescent="0.25">
      <c r="B191" s="511"/>
      <c r="C191" s="508"/>
      <c r="D191" s="509"/>
      <c r="E191" s="186">
        <v>1233100220</v>
      </c>
      <c r="F191" s="190" t="s">
        <v>363</v>
      </c>
      <c r="G191" s="184"/>
      <c r="H191" s="184">
        <v>-5000</v>
      </c>
      <c r="I191" s="184">
        <v>-3500</v>
      </c>
      <c r="J191" s="185">
        <v>-3683.35556</v>
      </c>
    </row>
    <row r="192" spans="2:10" x14ac:dyDescent="0.25">
      <c r="B192" s="511"/>
      <c r="C192" s="508"/>
      <c r="D192" s="255" t="s">
        <v>364</v>
      </c>
      <c r="E192" s="191"/>
      <c r="F192" s="191"/>
      <c r="G192" s="192"/>
      <c r="H192" s="192">
        <v>-5200</v>
      </c>
      <c r="I192" s="192">
        <v>-3700</v>
      </c>
      <c r="J192" s="193">
        <v>-3905.4852599999999</v>
      </c>
    </row>
    <row r="193" spans="2:10" x14ac:dyDescent="0.25">
      <c r="B193" s="511"/>
      <c r="C193" s="508"/>
      <c r="D193" s="507" t="s">
        <v>154</v>
      </c>
      <c r="E193" s="186">
        <v>1213000220</v>
      </c>
      <c r="F193" s="190" t="s">
        <v>365</v>
      </c>
      <c r="G193" s="184"/>
      <c r="H193" s="184">
        <v>-100</v>
      </c>
      <c r="I193" s="184">
        <v>-80</v>
      </c>
      <c r="J193" s="185">
        <v>-90.314999999999998</v>
      </c>
    </row>
    <row r="194" spans="2:10" x14ac:dyDescent="0.25">
      <c r="B194" s="511"/>
      <c r="C194" s="508"/>
      <c r="D194" s="508"/>
      <c r="E194" s="186">
        <v>1214200220</v>
      </c>
      <c r="F194" s="190" t="s">
        <v>366</v>
      </c>
      <c r="G194" s="184"/>
      <c r="H194" s="184">
        <v>-550</v>
      </c>
      <c r="I194" s="184">
        <v>-500</v>
      </c>
      <c r="J194" s="185">
        <v>-540.5110699999999</v>
      </c>
    </row>
    <row r="195" spans="2:10" x14ac:dyDescent="0.25">
      <c r="B195" s="511"/>
      <c r="C195" s="508"/>
      <c r="D195" s="508"/>
      <c r="E195" s="186">
        <v>1281000290</v>
      </c>
      <c r="F195" s="190" t="s">
        <v>367</v>
      </c>
      <c r="G195" s="184"/>
      <c r="H195" s="184">
        <v>-450</v>
      </c>
      <c r="I195" s="184">
        <v>-350</v>
      </c>
      <c r="J195" s="185">
        <v>-498.48376999999999</v>
      </c>
    </row>
    <row r="196" spans="2:10" x14ac:dyDescent="0.25">
      <c r="B196" s="511"/>
      <c r="C196" s="508"/>
      <c r="D196" s="509"/>
      <c r="E196" s="186">
        <v>1282000694</v>
      </c>
      <c r="F196" s="190" t="s">
        <v>368</v>
      </c>
      <c r="G196" s="184"/>
      <c r="H196" s="184">
        <v>-50</v>
      </c>
      <c r="I196" s="184">
        <v>-20</v>
      </c>
      <c r="J196" s="185">
        <v>-30</v>
      </c>
    </row>
    <row r="197" spans="2:10" x14ac:dyDescent="0.25">
      <c r="B197" s="511"/>
      <c r="C197" s="508"/>
      <c r="D197" s="255" t="s">
        <v>369</v>
      </c>
      <c r="E197" s="191"/>
      <c r="F197" s="191"/>
      <c r="G197" s="192"/>
      <c r="H197" s="192">
        <v>-1150</v>
      </c>
      <c r="I197" s="192">
        <v>-950</v>
      </c>
      <c r="J197" s="193">
        <v>-1159.3098399999999</v>
      </c>
    </row>
    <row r="198" spans="2:10" x14ac:dyDescent="0.25">
      <c r="B198" s="511"/>
      <c r="C198" s="508"/>
      <c r="D198" s="253" t="s">
        <v>155</v>
      </c>
      <c r="E198" s="186">
        <v>1282000692</v>
      </c>
      <c r="F198" s="190" t="s">
        <v>370</v>
      </c>
      <c r="G198" s="184"/>
      <c r="H198" s="184">
        <v>-15</v>
      </c>
      <c r="I198" s="184">
        <v>-15</v>
      </c>
      <c r="J198" s="185">
        <v>-5.95</v>
      </c>
    </row>
    <row r="199" spans="2:10" ht="20.399999999999999" x14ac:dyDescent="0.25">
      <c r="B199" s="511"/>
      <c r="C199" s="509"/>
      <c r="D199" s="255" t="s">
        <v>371</v>
      </c>
      <c r="E199" s="191"/>
      <c r="F199" s="191"/>
      <c r="G199" s="192"/>
      <c r="H199" s="192">
        <v>-15</v>
      </c>
      <c r="I199" s="192">
        <v>-15</v>
      </c>
      <c r="J199" s="193">
        <v>-5.95</v>
      </c>
    </row>
    <row r="200" spans="2:10" ht="20.399999999999999" x14ac:dyDescent="0.25">
      <c r="B200" s="511"/>
      <c r="C200" s="256" t="s">
        <v>13</v>
      </c>
      <c r="D200" s="257"/>
      <c r="E200" s="194"/>
      <c r="F200" s="194"/>
      <c r="G200" s="195"/>
      <c r="H200" s="195">
        <v>-8600</v>
      </c>
      <c r="I200" s="195">
        <v>-6840</v>
      </c>
      <c r="J200" s="196">
        <v>-7403.5089099999987</v>
      </c>
    </row>
    <row r="201" spans="2:10" x14ac:dyDescent="0.25">
      <c r="B201" s="511"/>
      <c r="C201" s="507" t="s">
        <v>14</v>
      </c>
      <c r="D201" s="507" t="s">
        <v>151</v>
      </c>
      <c r="E201" s="186">
        <v>1720000300</v>
      </c>
      <c r="F201" s="190" t="s">
        <v>372</v>
      </c>
      <c r="G201" s="184"/>
      <c r="H201" s="184">
        <v>0</v>
      </c>
      <c r="I201" s="184">
        <v>0</v>
      </c>
      <c r="J201" s="185">
        <v>5.1304699999999999</v>
      </c>
    </row>
    <row r="202" spans="2:10" x14ac:dyDescent="0.25">
      <c r="B202" s="511"/>
      <c r="C202" s="508"/>
      <c r="D202" s="508"/>
      <c r="E202" s="186">
        <v>1972000110</v>
      </c>
      <c r="F202" s="190" t="s">
        <v>138</v>
      </c>
      <c r="G202" s="184">
        <v>2</v>
      </c>
      <c r="H202" s="184">
        <v>330</v>
      </c>
      <c r="I202" s="184">
        <v>680</v>
      </c>
      <c r="J202" s="185">
        <v>906.78700000000003</v>
      </c>
    </row>
    <row r="203" spans="2:10" x14ac:dyDescent="0.25">
      <c r="B203" s="511"/>
      <c r="C203" s="508"/>
      <c r="D203" s="508"/>
      <c r="E203" s="186">
        <v>1972000130</v>
      </c>
      <c r="F203" s="190" t="s">
        <v>265</v>
      </c>
      <c r="G203" s="184"/>
      <c r="H203" s="184">
        <v>100</v>
      </c>
      <c r="I203" s="184">
        <v>200</v>
      </c>
      <c r="J203" s="185">
        <v>177.6174</v>
      </c>
    </row>
    <row r="204" spans="2:10" x14ac:dyDescent="0.25">
      <c r="B204" s="511"/>
      <c r="C204" s="508"/>
      <c r="D204" s="508"/>
      <c r="E204" s="186">
        <v>1972000140</v>
      </c>
      <c r="F204" s="190" t="s">
        <v>266</v>
      </c>
      <c r="G204" s="184"/>
      <c r="H204" s="184">
        <v>60</v>
      </c>
      <c r="I204" s="184">
        <v>100</v>
      </c>
      <c r="J204" s="185">
        <v>94.51185000000001</v>
      </c>
    </row>
    <row r="205" spans="2:10" x14ac:dyDescent="0.25">
      <c r="B205" s="511"/>
      <c r="C205" s="508"/>
      <c r="D205" s="508"/>
      <c r="E205" s="186">
        <v>1973000110</v>
      </c>
      <c r="F205" s="190" t="s">
        <v>373</v>
      </c>
      <c r="G205" s="184">
        <v>1</v>
      </c>
      <c r="H205" s="184">
        <v>200</v>
      </c>
      <c r="I205" s="184">
        <v>170</v>
      </c>
      <c r="J205" s="185">
        <v>242.20396</v>
      </c>
    </row>
    <row r="206" spans="2:10" x14ac:dyDescent="0.25">
      <c r="B206" s="511"/>
      <c r="C206" s="508"/>
      <c r="D206" s="508"/>
      <c r="E206" s="186">
        <v>1973000130</v>
      </c>
      <c r="F206" s="190" t="s">
        <v>265</v>
      </c>
      <c r="G206" s="184"/>
      <c r="H206" s="184">
        <v>80</v>
      </c>
      <c r="I206" s="184">
        <v>80</v>
      </c>
      <c r="J206" s="185">
        <v>89.885770000000008</v>
      </c>
    </row>
    <row r="207" spans="2:10" x14ac:dyDescent="0.25">
      <c r="B207" s="511"/>
      <c r="C207" s="508"/>
      <c r="D207" s="509"/>
      <c r="E207" s="186">
        <v>1973000140</v>
      </c>
      <c r="F207" s="190" t="s">
        <v>266</v>
      </c>
      <c r="G207" s="184"/>
      <c r="H207" s="184">
        <v>30</v>
      </c>
      <c r="I207" s="184">
        <v>30</v>
      </c>
      <c r="J207" s="185">
        <v>45.120800000000003</v>
      </c>
    </row>
    <row r="208" spans="2:10" x14ac:dyDescent="0.25">
      <c r="B208" s="511"/>
      <c r="C208" s="508"/>
      <c r="D208" s="255" t="s">
        <v>360</v>
      </c>
      <c r="E208" s="191"/>
      <c r="F208" s="191"/>
      <c r="G208" s="192">
        <v>3</v>
      </c>
      <c r="H208" s="192">
        <v>800</v>
      </c>
      <c r="I208" s="192">
        <v>1260</v>
      </c>
      <c r="J208" s="193">
        <v>1561.2572500000001</v>
      </c>
    </row>
    <row r="209" spans="2:10" x14ac:dyDescent="0.25">
      <c r="B209" s="511"/>
      <c r="C209" s="508"/>
      <c r="D209" s="507" t="s">
        <v>221</v>
      </c>
      <c r="E209" s="186">
        <v>1098002110</v>
      </c>
      <c r="F209" s="190" t="s">
        <v>374</v>
      </c>
      <c r="G209" s="184">
        <v>6</v>
      </c>
      <c r="H209" s="184">
        <v>1200</v>
      </c>
      <c r="I209" s="184">
        <v>1080</v>
      </c>
      <c r="J209" s="185">
        <v>1098.3121599999999</v>
      </c>
    </row>
    <row r="210" spans="2:10" x14ac:dyDescent="0.25">
      <c r="B210" s="511"/>
      <c r="C210" s="508"/>
      <c r="D210" s="508"/>
      <c r="E210" s="186">
        <v>1098002130</v>
      </c>
      <c r="F210" s="190" t="s">
        <v>265</v>
      </c>
      <c r="G210" s="184"/>
      <c r="H210" s="184">
        <v>270</v>
      </c>
      <c r="I210" s="184">
        <v>250</v>
      </c>
      <c r="J210" s="185">
        <v>247.80367000000001</v>
      </c>
    </row>
    <row r="211" spans="2:10" x14ac:dyDescent="0.25">
      <c r="B211" s="511"/>
      <c r="C211" s="508"/>
      <c r="D211" s="508"/>
      <c r="E211" s="186">
        <v>1098002140</v>
      </c>
      <c r="F211" s="190" t="s">
        <v>375</v>
      </c>
      <c r="G211" s="184"/>
      <c r="H211" s="184">
        <v>90</v>
      </c>
      <c r="I211" s="184">
        <v>90</v>
      </c>
      <c r="J211" s="185">
        <v>69.824579999999997</v>
      </c>
    </row>
    <row r="212" spans="2:10" x14ac:dyDescent="0.25">
      <c r="B212" s="511"/>
      <c r="C212" s="508"/>
      <c r="D212" s="509"/>
      <c r="E212" s="186">
        <v>1098002999</v>
      </c>
      <c r="F212" s="190" t="s">
        <v>304</v>
      </c>
      <c r="G212" s="184"/>
      <c r="H212" s="184">
        <v>-1560</v>
      </c>
      <c r="I212" s="184">
        <v>-1420</v>
      </c>
      <c r="J212" s="185">
        <v>-1415.9404099999999</v>
      </c>
    </row>
    <row r="213" spans="2:10" ht="20.399999999999999" x14ac:dyDescent="0.25">
      <c r="B213" s="511"/>
      <c r="C213" s="508"/>
      <c r="D213" s="255" t="s">
        <v>376</v>
      </c>
      <c r="E213" s="191"/>
      <c r="F213" s="191"/>
      <c r="G213" s="192">
        <v>6</v>
      </c>
      <c r="H213" s="192">
        <v>0</v>
      </c>
      <c r="I213" s="192">
        <v>0</v>
      </c>
      <c r="J213" s="193">
        <v>0</v>
      </c>
    </row>
    <row r="214" spans="2:10" x14ac:dyDescent="0.25">
      <c r="B214" s="511"/>
      <c r="C214" s="508"/>
      <c r="D214" s="507" t="s">
        <v>152</v>
      </c>
      <c r="E214" s="186">
        <v>1732001110</v>
      </c>
      <c r="F214" s="190" t="s">
        <v>152</v>
      </c>
      <c r="G214" s="184">
        <v>4.5</v>
      </c>
      <c r="H214" s="184">
        <v>1330</v>
      </c>
      <c r="I214" s="184">
        <v>1350</v>
      </c>
      <c r="J214" s="185">
        <v>1246.4244899999999</v>
      </c>
    </row>
    <row r="215" spans="2:10" x14ac:dyDescent="0.25">
      <c r="B215" s="511"/>
      <c r="C215" s="508"/>
      <c r="D215" s="508"/>
      <c r="E215" s="186">
        <v>1732001130</v>
      </c>
      <c r="F215" s="190" t="s">
        <v>265</v>
      </c>
      <c r="G215" s="184"/>
      <c r="H215" s="184">
        <v>60</v>
      </c>
      <c r="I215" s="184">
        <v>60</v>
      </c>
      <c r="J215" s="185">
        <v>49.582360000000001</v>
      </c>
    </row>
    <row r="216" spans="2:10" x14ac:dyDescent="0.25">
      <c r="B216" s="511"/>
      <c r="C216" s="508"/>
      <c r="D216" s="509"/>
      <c r="E216" s="186">
        <v>1732001140</v>
      </c>
      <c r="F216" s="190" t="s">
        <v>281</v>
      </c>
      <c r="G216" s="184"/>
      <c r="H216" s="184">
        <v>90</v>
      </c>
      <c r="I216" s="184">
        <v>90</v>
      </c>
      <c r="J216" s="185">
        <v>99.187780000000004</v>
      </c>
    </row>
    <row r="217" spans="2:10" ht="20.399999999999999" x14ac:dyDescent="0.25">
      <c r="B217" s="511"/>
      <c r="C217" s="508"/>
      <c r="D217" s="255" t="s">
        <v>361</v>
      </c>
      <c r="E217" s="191"/>
      <c r="F217" s="191"/>
      <c r="G217" s="192">
        <v>4.5</v>
      </c>
      <c r="H217" s="192">
        <v>1480</v>
      </c>
      <c r="I217" s="192">
        <v>1500</v>
      </c>
      <c r="J217" s="193">
        <v>1395.19463</v>
      </c>
    </row>
    <row r="218" spans="2:10" x14ac:dyDescent="0.25">
      <c r="B218" s="511"/>
      <c r="C218" s="508"/>
      <c r="D218" s="507" t="s">
        <v>222</v>
      </c>
      <c r="E218" s="186">
        <v>1731000110</v>
      </c>
      <c r="F218" s="190" t="s">
        <v>263</v>
      </c>
      <c r="G218" s="184">
        <v>11</v>
      </c>
      <c r="H218" s="184">
        <v>3000</v>
      </c>
      <c r="I218" s="184">
        <v>2700</v>
      </c>
      <c r="J218" s="185">
        <v>2573.2092400000001</v>
      </c>
    </row>
    <row r="219" spans="2:10" x14ac:dyDescent="0.25">
      <c r="B219" s="511"/>
      <c r="C219" s="508"/>
      <c r="D219" s="508"/>
      <c r="E219" s="186">
        <v>1731000130</v>
      </c>
      <c r="F219" s="190" t="s">
        <v>265</v>
      </c>
      <c r="G219" s="184"/>
      <c r="H219" s="184">
        <v>220</v>
      </c>
      <c r="I219" s="184">
        <v>190</v>
      </c>
      <c r="J219" s="185">
        <v>191.55326000000002</v>
      </c>
    </row>
    <row r="220" spans="2:10" x14ac:dyDescent="0.25">
      <c r="B220" s="511"/>
      <c r="C220" s="508"/>
      <c r="D220" s="508"/>
      <c r="E220" s="186">
        <v>1731000140</v>
      </c>
      <c r="F220" s="190" t="s">
        <v>266</v>
      </c>
      <c r="G220" s="184"/>
      <c r="H220" s="184">
        <v>120</v>
      </c>
      <c r="I220" s="184">
        <v>140</v>
      </c>
      <c r="J220" s="185">
        <v>116.06214999999999</v>
      </c>
    </row>
    <row r="221" spans="2:10" x14ac:dyDescent="0.25">
      <c r="B221" s="511"/>
      <c r="C221" s="508"/>
      <c r="D221" s="508"/>
      <c r="E221" s="186">
        <v>1731000492</v>
      </c>
      <c r="F221" s="190" t="s">
        <v>268</v>
      </c>
      <c r="G221" s="184"/>
      <c r="H221" s="184">
        <v>154</v>
      </c>
      <c r="I221" s="184">
        <v>500</v>
      </c>
      <c r="J221" s="185">
        <v>458.34800000000001</v>
      </c>
    </row>
    <row r="222" spans="2:10" x14ac:dyDescent="0.25">
      <c r="B222" s="511"/>
      <c r="C222" s="508"/>
      <c r="D222" s="508"/>
      <c r="E222" s="186">
        <v>1731000520</v>
      </c>
      <c r="F222" s="190" t="s">
        <v>377</v>
      </c>
      <c r="G222" s="184"/>
      <c r="H222" s="184">
        <v>13</v>
      </c>
      <c r="I222" s="184">
        <v>13</v>
      </c>
      <c r="J222" s="185">
        <v>7.6623299999999999</v>
      </c>
    </row>
    <row r="223" spans="2:10" x14ac:dyDescent="0.25">
      <c r="B223" s="511"/>
      <c r="C223" s="508"/>
      <c r="D223" s="508"/>
      <c r="E223" s="186">
        <v>1731000550</v>
      </c>
      <c r="F223" s="190" t="s">
        <v>378</v>
      </c>
      <c r="G223" s="184"/>
      <c r="H223" s="184">
        <v>25</v>
      </c>
      <c r="I223" s="184">
        <v>25</v>
      </c>
      <c r="J223" s="185">
        <v>16.061399999999999</v>
      </c>
    </row>
    <row r="224" spans="2:10" x14ac:dyDescent="0.25">
      <c r="B224" s="511"/>
      <c r="C224" s="508"/>
      <c r="D224" s="508"/>
      <c r="E224" s="186">
        <v>1731000596</v>
      </c>
      <c r="F224" s="190" t="s">
        <v>289</v>
      </c>
      <c r="G224" s="184"/>
      <c r="H224" s="184">
        <v>488</v>
      </c>
      <c r="I224" s="184">
        <v>650</v>
      </c>
      <c r="J224" s="185">
        <v>603.99199999999996</v>
      </c>
    </row>
    <row r="225" spans="2:10" x14ac:dyDescent="0.25">
      <c r="B225" s="511"/>
      <c r="C225" s="508"/>
      <c r="D225" s="508"/>
      <c r="E225" s="186">
        <v>1731000751</v>
      </c>
      <c r="F225" s="190" t="s">
        <v>379</v>
      </c>
      <c r="G225" s="184"/>
      <c r="H225" s="184">
        <v>127</v>
      </c>
      <c r="I225" s="184">
        <v>127</v>
      </c>
      <c r="J225" s="185">
        <v>53.968800000000002</v>
      </c>
    </row>
    <row r="226" spans="2:10" x14ac:dyDescent="0.25">
      <c r="B226" s="511"/>
      <c r="C226" s="508"/>
      <c r="D226" s="508"/>
      <c r="E226" s="186">
        <v>1731000752</v>
      </c>
      <c r="F226" s="190" t="s">
        <v>380</v>
      </c>
      <c r="G226" s="184"/>
      <c r="H226" s="184">
        <v>120</v>
      </c>
      <c r="I226" s="184">
        <v>150</v>
      </c>
      <c r="J226" s="185">
        <v>127.42178</v>
      </c>
    </row>
    <row r="227" spans="2:10" x14ac:dyDescent="0.25">
      <c r="B227" s="511"/>
      <c r="C227" s="508"/>
      <c r="D227" s="508"/>
      <c r="E227" s="186">
        <v>1731000780</v>
      </c>
      <c r="F227" s="190" t="s">
        <v>381</v>
      </c>
      <c r="G227" s="184"/>
      <c r="H227" s="184">
        <v>15</v>
      </c>
      <c r="I227" s="184">
        <v>15</v>
      </c>
      <c r="J227" s="185">
        <v>16.431660000000001</v>
      </c>
    </row>
    <row r="228" spans="2:10" x14ac:dyDescent="0.25">
      <c r="B228" s="511"/>
      <c r="C228" s="508"/>
      <c r="D228" s="508"/>
      <c r="E228" s="186">
        <v>1732300570</v>
      </c>
      <c r="F228" s="190" t="s">
        <v>382</v>
      </c>
      <c r="G228" s="184"/>
      <c r="H228" s="184">
        <v>311</v>
      </c>
      <c r="I228" s="184">
        <v>450</v>
      </c>
      <c r="J228" s="185">
        <v>548.15035999999998</v>
      </c>
    </row>
    <row r="229" spans="2:10" x14ac:dyDescent="0.25">
      <c r="B229" s="511"/>
      <c r="C229" s="508"/>
      <c r="D229" s="509"/>
      <c r="E229" s="186">
        <v>1732300571</v>
      </c>
      <c r="F229" s="190" t="s">
        <v>383</v>
      </c>
      <c r="G229" s="184"/>
      <c r="H229" s="184">
        <v>139</v>
      </c>
      <c r="I229" s="184"/>
      <c r="J229" s="185">
        <v>0</v>
      </c>
    </row>
    <row r="230" spans="2:10" ht="20.399999999999999" x14ac:dyDescent="0.25">
      <c r="B230" s="511"/>
      <c r="C230" s="508"/>
      <c r="D230" s="255" t="s">
        <v>384</v>
      </c>
      <c r="E230" s="191"/>
      <c r="F230" s="191"/>
      <c r="G230" s="192">
        <v>11</v>
      </c>
      <c r="H230" s="192">
        <v>4732</v>
      </c>
      <c r="I230" s="192">
        <v>4960</v>
      </c>
      <c r="J230" s="193">
        <v>4712.8609800000004</v>
      </c>
    </row>
    <row r="231" spans="2:10" x14ac:dyDescent="0.25">
      <c r="B231" s="511"/>
      <c r="C231" s="508"/>
      <c r="D231" s="507" t="s">
        <v>153</v>
      </c>
      <c r="E231" s="186">
        <v>1733100110</v>
      </c>
      <c r="F231" s="190" t="s">
        <v>263</v>
      </c>
      <c r="G231" s="184">
        <v>8</v>
      </c>
      <c r="H231" s="184">
        <v>1850</v>
      </c>
      <c r="I231" s="184">
        <v>1400</v>
      </c>
      <c r="J231" s="185">
        <v>1335.0736299999999</v>
      </c>
    </row>
    <row r="232" spans="2:10" x14ac:dyDescent="0.25">
      <c r="B232" s="511"/>
      <c r="C232" s="508"/>
      <c r="D232" s="508"/>
      <c r="E232" s="186">
        <v>1733100130</v>
      </c>
      <c r="F232" s="190" t="s">
        <v>265</v>
      </c>
      <c r="G232" s="184"/>
      <c r="H232" s="184">
        <v>70</v>
      </c>
      <c r="I232" s="184">
        <v>70</v>
      </c>
      <c r="J232" s="185">
        <v>70.180070000000001</v>
      </c>
    </row>
    <row r="233" spans="2:10" x14ac:dyDescent="0.25">
      <c r="B233" s="511"/>
      <c r="C233" s="508"/>
      <c r="D233" s="508"/>
      <c r="E233" s="186">
        <v>1733100140</v>
      </c>
      <c r="F233" s="190" t="s">
        <v>266</v>
      </c>
      <c r="G233" s="184"/>
      <c r="H233" s="184">
        <v>40</v>
      </c>
      <c r="I233" s="184">
        <v>40</v>
      </c>
      <c r="J233" s="185">
        <v>37.858839999999994</v>
      </c>
    </row>
    <row r="234" spans="2:10" x14ac:dyDescent="0.25">
      <c r="B234" s="511"/>
      <c r="C234" s="508"/>
      <c r="D234" s="508"/>
      <c r="E234" s="186">
        <v>1733100210</v>
      </c>
      <c r="F234" s="190" t="s">
        <v>267</v>
      </c>
      <c r="G234" s="184"/>
      <c r="H234" s="184">
        <v>0</v>
      </c>
      <c r="I234" s="184">
        <v>0</v>
      </c>
      <c r="J234" s="185">
        <v>17.539060000000003</v>
      </c>
    </row>
    <row r="235" spans="2:10" x14ac:dyDescent="0.25">
      <c r="B235" s="511"/>
      <c r="C235" s="508"/>
      <c r="D235" s="508"/>
      <c r="E235" s="186">
        <v>1733100593</v>
      </c>
      <c r="F235" s="190" t="s">
        <v>273</v>
      </c>
      <c r="G235" s="184"/>
      <c r="H235" s="184">
        <v>237</v>
      </c>
      <c r="I235" s="184">
        <v>260</v>
      </c>
      <c r="J235" s="185">
        <v>246.39699999999999</v>
      </c>
    </row>
    <row r="236" spans="2:10" x14ac:dyDescent="0.25">
      <c r="B236" s="511"/>
      <c r="C236" s="508"/>
      <c r="D236" s="508"/>
      <c r="E236" s="186">
        <v>1733200780</v>
      </c>
      <c r="F236" s="190" t="s">
        <v>385</v>
      </c>
      <c r="G236" s="184"/>
      <c r="H236" s="184">
        <v>5</v>
      </c>
      <c r="I236" s="184">
        <v>5</v>
      </c>
      <c r="J236" s="185">
        <v>1.2869999999999999</v>
      </c>
    </row>
    <row r="237" spans="2:10" x14ac:dyDescent="0.25">
      <c r="B237" s="511"/>
      <c r="C237" s="508"/>
      <c r="D237" s="509"/>
      <c r="E237" s="186">
        <v>1733400115</v>
      </c>
      <c r="F237" s="190" t="s">
        <v>386</v>
      </c>
      <c r="G237" s="184"/>
      <c r="H237" s="184">
        <v>996</v>
      </c>
      <c r="I237" s="184">
        <v>926</v>
      </c>
      <c r="J237" s="185">
        <v>904.16499999999996</v>
      </c>
    </row>
    <row r="238" spans="2:10" x14ac:dyDescent="0.25">
      <c r="B238" s="511"/>
      <c r="C238" s="508"/>
      <c r="D238" s="255" t="s">
        <v>364</v>
      </c>
      <c r="E238" s="191"/>
      <c r="F238" s="191"/>
      <c r="G238" s="192">
        <v>8</v>
      </c>
      <c r="H238" s="192">
        <v>3198</v>
      </c>
      <c r="I238" s="192">
        <v>2701</v>
      </c>
      <c r="J238" s="193">
        <v>2612.5005999999998</v>
      </c>
    </row>
    <row r="239" spans="2:10" x14ac:dyDescent="0.25">
      <c r="B239" s="511"/>
      <c r="C239" s="508"/>
      <c r="D239" s="507" t="s">
        <v>154</v>
      </c>
      <c r="E239" s="186">
        <v>1715000110</v>
      </c>
      <c r="F239" s="190" t="s">
        <v>263</v>
      </c>
      <c r="G239" s="184">
        <v>7</v>
      </c>
      <c r="H239" s="184">
        <v>1480</v>
      </c>
      <c r="I239" s="184">
        <v>1360</v>
      </c>
      <c r="J239" s="185">
        <v>1320.5212799999999</v>
      </c>
    </row>
    <row r="240" spans="2:10" x14ac:dyDescent="0.25">
      <c r="B240" s="511"/>
      <c r="C240" s="508"/>
      <c r="D240" s="508"/>
      <c r="E240" s="186">
        <v>1715000130</v>
      </c>
      <c r="F240" s="190" t="s">
        <v>265</v>
      </c>
      <c r="G240" s="184"/>
      <c r="H240" s="184">
        <v>140</v>
      </c>
      <c r="I240" s="184">
        <v>110</v>
      </c>
      <c r="J240" s="185">
        <v>117.07797000000001</v>
      </c>
    </row>
    <row r="241" spans="2:10" x14ac:dyDescent="0.25">
      <c r="B241" s="511"/>
      <c r="C241" s="508"/>
      <c r="D241" s="508"/>
      <c r="E241" s="186">
        <v>1715000140</v>
      </c>
      <c r="F241" s="190" t="s">
        <v>266</v>
      </c>
      <c r="G241" s="184"/>
      <c r="H241" s="184">
        <v>190</v>
      </c>
      <c r="I241" s="184">
        <v>170</v>
      </c>
      <c r="J241" s="185">
        <v>174.29364000000001</v>
      </c>
    </row>
    <row r="242" spans="2:10" x14ac:dyDescent="0.25">
      <c r="B242" s="511"/>
      <c r="C242" s="508"/>
      <c r="D242" s="509"/>
      <c r="E242" s="186">
        <v>1715000751</v>
      </c>
      <c r="F242" s="190" t="s">
        <v>387</v>
      </c>
      <c r="G242" s="184"/>
      <c r="H242" s="184">
        <v>105</v>
      </c>
      <c r="I242" s="184">
        <v>105</v>
      </c>
      <c r="J242" s="185">
        <v>92.744</v>
      </c>
    </row>
    <row r="243" spans="2:10" x14ac:dyDescent="0.25">
      <c r="B243" s="511"/>
      <c r="C243" s="508"/>
      <c r="D243" s="255" t="s">
        <v>369</v>
      </c>
      <c r="E243" s="191"/>
      <c r="F243" s="191"/>
      <c r="G243" s="192">
        <v>7</v>
      </c>
      <c r="H243" s="192">
        <v>1915</v>
      </c>
      <c r="I243" s="192">
        <v>1745</v>
      </c>
      <c r="J243" s="193">
        <v>1704.63689</v>
      </c>
    </row>
    <row r="244" spans="2:10" x14ac:dyDescent="0.25">
      <c r="B244" s="511"/>
      <c r="C244" s="508"/>
      <c r="D244" s="507" t="s">
        <v>223</v>
      </c>
      <c r="E244" s="186">
        <v>1098003110</v>
      </c>
      <c r="F244" s="190" t="s">
        <v>388</v>
      </c>
      <c r="G244" s="184">
        <v>12</v>
      </c>
      <c r="H244" s="184">
        <v>2100</v>
      </c>
      <c r="I244" s="184">
        <v>2030</v>
      </c>
      <c r="J244" s="185">
        <v>1975.2461899999998</v>
      </c>
    </row>
    <row r="245" spans="2:10" x14ac:dyDescent="0.25">
      <c r="B245" s="511"/>
      <c r="C245" s="508"/>
      <c r="D245" s="508"/>
      <c r="E245" s="186">
        <v>1098003130</v>
      </c>
      <c r="F245" s="190" t="s">
        <v>265</v>
      </c>
      <c r="G245" s="184"/>
      <c r="H245" s="184">
        <v>360</v>
      </c>
      <c r="I245" s="184">
        <v>280</v>
      </c>
      <c r="J245" s="185">
        <v>231.88854000000001</v>
      </c>
    </row>
    <row r="246" spans="2:10" x14ac:dyDescent="0.25">
      <c r="B246" s="511"/>
      <c r="C246" s="508"/>
      <c r="D246" s="508"/>
      <c r="E246" s="186">
        <v>1098003140</v>
      </c>
      <c r="F246" s="190" t="s">
        <v>266</v>
      </c>
      <c r="G246" s="184"/>
      <c r="H246" s="184">
        <v>160</v>
      </c>
      <c r="I246" s="184">
        <v>140</v>
      </c>
      <c r="J246" s="185">
        <v>152.74449999999999</v>
      </c>
    </row>
    <row r="247" spans="2:10" x14ac:dyDescent="0.25">
      <c r="B247" s="511"/>
      <c r="C247" s="508"/>
      <c r="D247" s="508"/>
      <c r="E247" s="186">
        <v>1098003210</v>
      </c>
      <c r="F247" s="190" t="s">
        <v>138</v>
      </c>
      <c r="G247" s="184"/>
      <c r="H247" s="184">
        <v>80</v>
      </c>
      <c r="I247" s="184">
        <v>80</v>
      </c>
      <c r="J247" s="185">
        <v>0.35039999999999999</v>
      </c>
    </row>
    <row r="248" spans="2:10" x14ac:dyDescent="0.25">
      <c r="B248" s="511"/>
      <c r="C248" s="508"/>
      <c r="D248" s="508"/>
      <c r="E248" s="186">
        <v>1098003420</v>
      </c>
      <c r="F248" s="190" t="s">
        <v>389</v>
      </c>
      <c r="G248" s="184"/>
      <c r="H248" s="184">
        <v>3576</v>
      </c>
      <c r="I248" s="184">
        <v>3320</v>
      </c>
      <c r="J248" s="185">
        <v>3314.0919100000001</v>
      </c>
    </row>
    <row r="249" spans="2:10" x14ac:dyDescent="0.25">
      <c r="B249" s="511"/>
      <c r="C249" s="508"/>
      <c r="D249" s="508"/>
      <c r="E249" s="186">
        <v>1098003422</v>
      </c>
      <c r="F249" s="190" t="s">
        <v>390</v>
      </c>
      <c r="G249" s="184"/>
      <c r="H249" s="184">
        <v>75</v>
      </c>
      <c r="I249" s="184">
        <v>75</v>
      </c>
      <c r="J249" s="185">
        <v>64.2</v>
      </c>
    </row>
    <row r="250" spans="2:10" x14ac:dyDescent="0.25">
      <c r="B250" s="511"/>
      <c r="C250" s="508"/>
      <c r="D250" s="508"/>
      <c r="E250" s="186">
        <v>1098003772</v>
      </c>
      <c r="F250" s="190" t="s">
        <v>391</v>
      </c>
      <c r="G250" s="184"/>
      <c r="H250" s="184">
        <v>3450</v>
      </c>
      <c r="I250" s="184">
        <v>3450</v>
      </c>
      <c r="J250" s="185">
        <v>3575.89039</v>
      </c>
    </row>
    <row r="251" spans="2:10" x14ac:dyDescent="0.25">
      <c r="B251" s="511"/>
      <c r="C251" s="508"/>
      <c r="D251" s="508"/>
      <c r="E251" s="186">
        <v>1098003998</v>
      </c>
      <c r="F251" s="190" t="s">
        <v>392</v>
      </c>
      <c r="G251" s="184"/>
      <c r="H251" s="184">
        <v>-7801</v>
      </c>
      <c r="I251" s="184">
        <v>-7595</v>
      </c>
      <c r="J251" s="185">
        <v>-7760.4648099999995</v>
      </c>
    </row>
    <row r="252" spans="2:10" x14ac:dyDescent="0.25">
      <c r="B252" s="511"/>
      <c r="C252" s="508"/>
      <c r="D252" s="509"/>
      <c r="E252" s="186">
        <v>1098003999</v>
      </c>
      <c r="F252" s="190" t="s">
        <v>304</v>
      </c>
      <c r="G252" s="184"/>
      <c r="H252" s="184">
        <v>-2700</v>
      </c>
      <c r="I252" s="184">
        <v>-2530</v>
      </c>
      <c r="J252" s="185">
        <v>-2360.2296299999998</v>
      </c>
    </row>
    <row r="253" spans="2:10" ht="20.399999999999999" x14ac:dyDescent="0.25">
      <c r="B253" s="511"/>
      <c r="C253" s="508"/>
      <c r="D253" s="255" t="s">
        <v>393</v>
      </c>
      <c r="E253" s="191"/>
      <c r="F253" s="191"/>
      <c r="G253" s="192">
        <v>12</v>
      </c>
      <c r="H253" s="192">
        <v>-700</v>
      </c>
      <c r="I253" s="192">
        <v>-750</v>
      </c>
      <c r="J253" s="193">
        <v>-806.28251000000091</v>
      </c>
    </row>
    <row r="254" spans="2:10" x14ac:dyDescent="0.25">
      <c r="B254" s="511"/>
      <c r="C254" s="508"/>
      <c r="D254" s="507" t="s">
        <v>224</v>
      </c>
      <c r="E254" s="186">
        <v>1732000110</v>
      </c>
      <c r="F254" s="190" t="s">
        <v>263</v>
      </c>
      <c r="G254" s="184">
        <v>6</v>
      </c>
      <c r="H254" s="184">
        <v>1680</v>
      </c>
      <c r="I254" s="184">
        <v>1530</v>
      </c>
      <c r="J254" s="185">
        <v>1175.9912400000001</v>
      </c>
    </row>
    <row r="255" spans="2:10" x14ac:dyDescent="0.25">
      <c r="B255" s="511"/>
      <c r="C255" s="508"/>
      <c r="D255" s="508"/>
      <c r="E255" s="186">
        <v>1732000130</v>
      </c>
      <c r="F255" s="190" t="s">
        <v>265</v>
      </c>
      <c r="G255" s="184"/>
      <c r="H255" s="184">
        <v>30</v>
      </c>
      <c r="I255" s="184">
        <v>30</v>
      </c>
      <c r="J255" s="185">
        <v>20.547150000000002</v>
      </c>
    </row>
    <row r="256" spans="2:10" x14ac:dyDescent="0.25">
      <c r="B256" s="511"/>
      <c r="C256" s="508"/>
      <c r="D256" s="508"/>
      <c r="E256" s="186">
        <v>1732000140</v>
      </c>
      <c r="F256" s="190" t="s">
        <v>266</v>
      </c>
      <c r="G256" s="184"/>
      <c r="H256" s="184">
        <v>65</v>
      </c>
      <c r="I256" s="184">
        <v>65</v>
      </c>
      <c r="J256" s="185">
        <v>61.551819999999999</v>
      </c>
    </row>
    <row r="257" spans="2:10" x14ac:dyDescent="0.25">
      <c r="B257" s="511"/>
      <c r="C257" s="508"/>
      <c r="D257" s="509"/>
      <c r="E257" s="186">
        <v>1732000210</v>
      </c>
      <c r="F257" s="190" t="s">
        <v>267</v>
      </c>
      <c r="G257" s="184">
        <v>0</v>
      </c>
      <c r="H257" s="184">
        <v>0</v>
      </c>
      <c r="I257" s="184">
        <v>70</v>
      </c>
      <c r="J257" s="185">
        <v>0</v>
      </c>
    </row>
    <row r="258" spans="2:10" x14ac:dyDescent="0.25">
      <c r="B258" s="511"/>
      <c r="C258" s="508"/>
      <c r="D258" s="255" t="s">
        <v>394</v>
      </c>
      <c r="E258" s="191"/>
      <c r="F258" s="191"/>
      <c r="G258" s="192">
        <v>6</v>
      </c>
      <c r="H258" s="192">
        <v>1775</v>
      </c>
      <c r="I258" s="192">
        <v>1695</v>
      </c>
      <c r="J258" s="193">
        <v>1258.0902100000001</v>
      </c>
    </row>
    <row r="259" spans="2:10" x14ac:dyDescent="0.25">
      <c r="B259" s="511"/>
      <c r="C259" s="508"/>
      <c r="D259" s="507" t="s">
        <v>225</v>
      </c>
      <c r="E259" s="186">
        <v>1731100110</v>
      </c>
      <c r="F259" s="190" t="s">
        <v>395</v>
      </c>
      <c r="G259" s="184">
        <v>3</v>
      </c>
      <c r="H259" s="184">
        <v>550</v>
      </c>
      <c r="I259" s="184">
        <v>510</v>
      </c>
      <c r="J259" s="185">
        <v>458.9864</v>
      </c>
    </row>
    <row r="260" spans="2:10" x14ac:dyDescent="0.25">
      <c r="B260" s="511"/>
      <c r="C260" s="508"/>
      <c r="D260" s="508"/>
      <c r="E260" s="186">
        <v>1731100130</v>
      </c>
      <c r="F260" s="190" t="s">
        <v>265</v>
      </c>
      <c r="G260" s="184"/>
      <c r="H260" s="184">
        <v>30</v>
      </c>
      <c r="I260" s="184">
        <v>30</v>
      </c>
      <c r="J260" s="185">
        <v>30.208029999999997</v>
      </c>
    </row>
    <row r="261" spans="2:10" x14ac:dyDescent="0.25">
      <c r="B261" s="511"/>
      <c r="C261" s="508"/>
      <c r="D261" s="508"/>
      <c r="E261" s="186">
        <v>1731100140</v>
      </c>
      <c r="F261" s="190" t="s">
        <v>281</v>
      </c>
      <c r="G261" s="184"/>
      <c r="H261" s="184">
        <v>20</v>
      </c>
      <c r="I261" s="184">
        <v>20</v>
      </c>
      <c r="J261" s="185">
        <v>20.717490000000002</v>
      </c>
    </row>
    <row r="262" spans="2:10" x14ac:dyDescent="0.25">
      <c r="B262" s="511"/>
      <c r="C262" s="508"/>
      <c r="D262" s="508"/>
      <c r="E262" s="186">
        <v>1732300110</v>
      </c>
      <c r="F262" s="190" t="s">
        <v>396</v>
      </c>
      <c r="G262" s="184">
        <v>5</v>
      </c>
      <c r="H262" s="184">
        <v>1380</v>
      </c>
      <c r="I262" s="184">
        <v>1650</v>
      </c>
      <c r="J262" s="185">
        <v>1279.36672</v>
      </c>
    </row>
    <row r="263" spans="2:10" x14ac:dyDescent="0.25">
      <c r="B263" s="511"/>
      <c r="C263" s="508"/>
      <c r="D263" s="508"/>
      <c r="E263" s="186">
        <v>1732300130</v>
      </c>
      <c r="F263" s="190" t="s">
        <v>265</v>
      </c>
      <c r="G263" s="184"/>
      <c r="H263" s="184">
        <v>30</v>
      </c>
      <c r="I263" s="184">
        <v>30</v>
      </c>
      <c r="J263" s="185">
        <v>20.922029999999999</v>
      </c>
    </row>
    <row r="264" spans="2:10" x14ac:dyDescent="0.25">
      <c r="B264" s="511"/>
      <c r="C264" s="508"/>
      <c r="D264" s="508"/>
      <c r="E264" s="186">
        <v>1732300140</v>
      </c>
      <c r="F264" s="190" t="s">
        <v>266</v>
      </c>
      <c r="G264" s="184"/>
      <c r="H264" s="184">
        <v>100</v>
      </c>
      <c r="I264" s="184">
        <v>90</v>
      </c>
      <c r="J264" s="185">
        <v>94.725470000000001</v>
      </c>
    </row>
    <row r="265" spans="2:10" x14ac:dyDescent="0.25">
      <c r="B265" s="511"/>
      <c r="C265" s="508"/>
      <c r="D265" s="508"/>
      <c r="E265" s="186">
        <v>1744100750</v>
      </c>
      <c r="F265" s="190" t="s">
        <v>397</v>
      </c>
      <c r="G265" s="184"/>
      <c r="H265" s="184">
        <v>750</v>
      </c>
      <c r="I265" s="184">
        <v>600</v>
      </c>
      <c r="J265" s="185">
        <v>528.08569999999997</v>
      </c>
    </row>
    <row r="266" spans="2:10" x14ac:dyDescent="0.25">
      <c r="B266" s="511"/>
      <c r="C266" s="508"/>
      <c r="D266" s="509"/>
      <c r="E266" s="186">
        <v>1744100760</v>
      </c>
      <c r="F266" s="190" t="s">
        <v>398</v>
      </c>
      <c r="G266" s="184"/>
      <c r="H266" s="184">
        <v>90</v>
      </c>
      <c r="I266" s="184">
        <v>90</v>
      </c>
      <c r="J266" s="185">
        <v>87.69623</v>
      </c>
    </row>
    <row r="267" spans="2:10" x14ac:dyDescent="0.25">
      <c r="B267" s="511"/>
      <c r="C267" s="508"/>
      <c r="D267" s="255" t="s">
        <v>399</v>
      </c>
      <c r="E267" s="191"/>
      <c r="F267" s="191"/>
      <c r="G267" s="192">
        <v>8</v>
      </c>
      <c r="H267" s="192">
        <v>2950</v>
      </c>
      <c r="I267" s="192">
        <v>3020</v>
      </c>
      <c r="J267" s="193">
        <v>2520.7080700000001</v>
      </c>
    </row>
    <row r="268" spans="2:10" x14ac:dyDescent="0.25">
      <c r="B268" s="511"/>
      <c r="C268" s="508"/>
      <c r="D268" s="507" t="s">
        <v>155</v>
      </c>
      <c r="E268" s="186">
        <v>1733200110</v>
      </c>
      <c r="F268" s="190" t="s">
        <v>263</v>
      </c>
      <c r="G268" s="184">
        <v>6</v>
      </c>
      <c r="H268" s="184">
        <v>1260</v>
      </c>
      <c r="I268" s="184">
        <v>1400</v>
      </c>
      <c r="J268" s="185">
        <v>1127.4285400000001</v>
      </c>
    </row>
    <row r="269" spans="2:10" x14ac:dyDescent="0.25">
      <c r="B269" s="511"/>
      <c r="C269" s="508"/>
      <c r="D269" s="508"/>
      <c r="E269" s="186">
        <v>1733200130</v>
      </c>
      <c r="F269" s="190" t="s">
        <v>265</v>
      </c>
      <c r="G269" s="184"/>
      <c r="H269" s="184">
        <v>120</v>
      </c>
      <c r="I269" s="184">
        <v>120</v>
      </c>
      <c r="J269" s="185">
        <v>107.58810000000001</v>
      </c>
    </row>
    <row r="270" spans="2:10" x14ac:dyDescent="0.25">
      <c r="B270" s="511"/>
      <c r="C270" s="508"/>
      <c r="D270" s="508"/>
      <c r="E270" s="186">
        <v>1733200140</v>
      </c>
      <c r="F270" s="190" t="s">
        <v>266</v>
      </c>
      <c r="G270" s="184"/>
      <c r="H270" s="184">
        <v>170</v>
      </c>
      <c r="I270" s="184">
        <v>170</v>
      </c>
      <c r="J270" s="185">
        <v>151.16771</v>
      </c>
    </row>
    <row r="271" spans="2:10" x14ac:dyDescent="0.25">
      <c r="B271" s="511"/>
      <c r="C271" s="508"/>
      <c r="D271" s="509"/>
      <c r="E271" s="186">
        <v>1733400581</v>
      </c>
      <c r="F271" s="190" t="s">
        <v>400</v>
      </c>
      <c r="G271" s="184"/>
      <c r="H271" s="184">
        <v>1177</v>
      </c>
      <c r="I271" s="184">
        <v>1144</v>
      </c>
      <c r="J271" s="185">
        <v>1014.566</v>
      </c>
    </row>
    <row r="272" spans="2:10" ht="20.399999999999999" x14ac:dyDescent="0.25">
      <c r="B272" s="511"/>
      <c r="C272" s="509"/>
      <c r="D272" s="255" t="s">
        <v>371</v>
      </c>
      <c r="E272" s="191"/>
      <c r="F272" s="191"/>
      <c r="G272" s="192">
        <v>6</v>
      </c>
      <c r="H272" s="192">
        <v>2727</v>
      </c>
      <c r="I272" s="192">
        <v>2834</v>
      </c>
      <c r="J272" s="193">
        <v>2400.7503500000003</v>
      </c>
    </row>
    <row r="273" spans="2:10" ht="20.399999999999999" x14ac:dyDescent="0.25">
      <c r="B273" s="512"/>
      <c r="C273" s="258" t="s">
        <v>19</v>
      </c>
      <c r="D273" s="259"/>
      <c r="E273" s="197"/>
      <c r="F273" s="197"/>
      <c r="G273" s="198">
        <v>71.5</v>
      </c>
      <c r="H273" s="198">
        <v>18877</v>
      </c>
      <c r="I273" s="198">
        <v>18965</v>
      </c>
      <c r="J273" s="199">
        <v>17359.716470000007</v>
      </c>
    </row>
    <row r="274" spans="2:10" x14ac:dyDescent="0.25">
      <c r="B274" s="248" t="s">
        <v>156</v>
      </c>
      <c r="C274" s="249"/>
      <c r="D274" s="249"/>
      <c r="E274" s="200"/>
      <c r="F274" s="200"/>
      <c r="G274" s="201">
        <v>71.5</v>
      </c>
      <c r="H274" s="201">
        <v>10277</v>
      </c>
      <c r="I274" s="201">
        <v>12125</v>
      </c>
      <c r="J274" s="202">
        <v>9956.2075600000044</v>
      </c>
    </row>
    <row r="275" spans="2:10" x14ac:dyDescent="0.25">
      <c r="B275" s="510" t="s">
        <v>91</v>
      </c>
      <c r="C275" s="507" t="s">
        <v>7</v>
      </c>
      <c r="D275" s="507" t="s">
        <v>157</v>
      </c>
      <c r="E275" s="186">
        <v>1211000591</v>
      </c>
      <c r="F275" s="190" t="s">
        <v>401</v>
      </c>
      <c r="G275" s="184"/>
      <c r="H275" s="184">
        <v>-25</v>
      </c>
      <c r="I275" s="184">
        <v>-25</v>
      </c>
      <c r="J275" s="185">
        <v>-16.2</v>
      </c>
    </row>
    <row r="276" spans="2:10" x14ac:dyDescent="0.25">
      <c r="B276" s="511"/>
      <c r="C276" s="508"/>
      <c r="D276" s="509"/>
      <c r="E276" s="186">
        <v>1212310990</v>
      </c>
      <c r="F276" s="190" t="s">
        <v>402</v>
      </c>
      <c r="G276" s="184"/>
      <c r="H276" s="184">
        <v>0</v>
      </c>
      <c r="I276" s="184">
        <v>0</v>
      </c>
      <c r="J276" s="185">
        <v>-143.11099999999999</v>
      </c>
    </row>
    <row r="277" spans="2:10" x14ac:dyDescent="0.25">
      <c r="B277" s="511"/>
      <c r="C277" s="508"/>
      <c r="D277" s="255" t="s">
        <v>282</v>
      </c>
      <c r="E277" s="191"/>
      <c r="F277" s="191"/>
      <c r="G277" s="192"/>
      <c r="H277" s="192">
        <v>-25</v>
      </c>
      <c r="I277" s="192">
        <v>-25</v>
      </c>
      <c r="J277" s="193">
        <v>-159.31099999999998</v>
      </c>
    </row>
    <row r="278" spans="2:10" x14ac:dyDescent="0.25">
      <c r="B278" s="511"/>
      <c r="C278" s="508"/>
      <c r="D278" s="507" t="s">
        <v>158</v>
      </c>
      <c r="E278" s="186">
        <v>1212300690</v>
      </c>
      <c r="F278" s="190" t="s">
        <v>403</v>
      </c>
      <c r="G278" s="184"/>
      <c r="H278" s="184">
        <v>-4160</v>
      </c>
      <c r="I278" s="184">
        <v>0</v>
      </c>
      <c r="J278" s="185">
        <v>-8.6135699999999993</v>
      </c>
    </row>
    <row r="279" spans="2:10" x14ac:dyDescent="0.25">
      <c r="B279" s="511"/>
      <c r="C279" s="508"/>
      <c r="D279" s="509"/>
      <c r="E279" s="186">
        <v>1213000210</v>
      </c>
      <c r="F279" s="190" t="s">
        <v>404</v>
      </c>
      <c r="G279" s="184"/>
      <c r="H279" s="184">
        <v>-756</v>
      </c>
      <c r="I279" s="184">
        <v>-756</v>
      </c>
      <c r="J279" s="185">
        <v>-690.08794999999998</v>
      </c>
    </row>
    <row r="280" spans="2:10" x14ac:dyDescent="0.25">
      <c r="B280" s="511"/>
      <c r="C280" s="508"/>
      <c r="D280" s="255" t="s">
        <v>405</v>
      </c>
      <c r="E280" s="191"/>
      <c r="F280" s="191"/>
      <c r="G280" s="192"/>
      <c r="H280" s="192">
        <v>-4916</v>
      </c>
      <c r="I280" s="192">
        <v>-756</v>
      </c>
      <c r="J280" s="193">
        <v>-698.70151999999996</v>
      </c>
    </row>
    <row r="281" spans="2:10" x14ac:dyDescent="0.25">
      <c r="B281" s="511"/>
      <c r="C281" s="508"/>
      <c r="D281" s="507" t="s">
        <v>159</v>
      </c>
      <c r="E281" s="186">
        <v>1246100410</v>
      </c>
      <c r="F281" s="190" t="s">
        <v>406</v>
      </c>
      <c r="G281" s="184"/>
      <c r="H281" s="184">
        <v>-80</v>
      </c>
      <c r="I281" s="184">
        <v>-80</v>
      </c>
      <c r="J281" s="185">
        <v>-14.054320000000001</v>
      </c>
    </row>
    <row r="282" spans="2:10" x14ac:dyDescent="0.25">
      <c r="B282" s="511"/>
      <c r="C282" s="508"/>
      <c r="D282" s="508"/>
      <c r="E282" s="186">
        <v>1246101410</v>
      </c>
      <c r="F282" s="190" t="s">
        <v>407</v>
      </c>
      <c r="G282" s="184"/>
      <c r="H282" s="184">
        <v>-250</v>
      </c>
      <c r="I282" s="184">
        <v>-250</v>
      </c>
      <c r="J282" s="185">
        <v>-240.82</v>
      </c>
    </row>
    <row r="283" spans="2:10" x14ac:dyDescent="0.25">
      <c r="B283" s="511"/>
      <c r="C283" s="508"/>
      <c r="D283" s="509"/>
      <c r="E283" s="186">
        <v>1246101411</v>
      </c>
      <c r="F283" s="190" t="s">
        <v>408</v>
      </c>
      <c r="G283" s="184"/>
      <c r="H283" s="184">
        <v>0</v>
      </c>
      <c r="I283" s="184">
        <v>0</v>
      </c>
      <c r="J283" s="185">
        <v>1.0252399999999999</v>
      </c>
    </row>
    <row r="284" spans="2:10" x14ac:dyDescent="0.25">
      <c r="B284" s="511"/>
      <c r="C284" s="508"/>
      <c r="D284" s="255" t="s">
        <v>409</v>
      </c>
      <c r="E284" s="191"/>
      <c r="F284" s="191"/>
      <c r="G284" s="192"/>
      <c r="H284" s="192">
        <v>-330</v>
      </c>
      <c r="I284" s="192">
        <v>-330</v>
      </c>
      <c r="J284" s="193">
        <v>-253.84907999999999</v>
      </c>
    </row>
    <row r="285" spans="2:10" x14ac:dyDescent="0.25">
      <c r="B285" s="511"/>
      <c r="C285" s="508"/>
      <c r="D285" s="507" t="s">
        <v>160</v>
      </c>
      <c r="E285" s="186">
        <v>1282000698</v>
      </c>
      <c r="F285" s="190" t="s">
        <v>410</v>
      </c>
      <c r="G285" s="184"/>
      <c r="H285" s="184">
        <v>-750</v>
      </c>
      <c r="I285" s="184">
        <v>-1200</v>
      </c>
      <c r="J285" s="185">
        <v>-973.76199999999994</v>
      </c>
    </row>
    <row r="286" spans="2:10" x14ac:dyDescent="0.25">
      <c r="B286" s="511"/>
      <c r="C286" s="508"/>
      <c r="D286" s="508"/>
      <c r="E286" s="186">
        <v>1443001220</v>
      </c>
      <c r="F286" s="190" t="s">
        <v>411</v>
      </c>
      <c r="G286" s="184"/>
      <c r="H286" s="184">
        <v>-800</v>
      </c>
      <c r="I286" s="184">
        <v>-600</v>
      </c>
      <c r="J286" s="185">
        <v>-624.88599999999997</v>
      </c>
    </row>
    <row r="287" spans="2:10" x14ac:dyDescent="0.25">
      <c r="B287" s="511"/>
      <c r="C287" s="508"/>
      <c r="D287" s="508"/>
      <c r="E287" s="186">
        <v>1443001221</v>
      </c>
      <c r="F287" s="190" t="s">
        <v>412</v>
      </c>
      <c r="G287" s="184"/>
      <c r="H287" s="184">
        <v>-13000</v>
      </c>
      <c r="I287" s="184">
        <v>-11000</v>
      </c>
      <c r="J287" s="185">
        <v>-9014.7394800000002</v>
      </c>
    </row>
    <row r="288" spans="2:10" x14ac:dyDescent="0.25">
      <c r="B288" s="511"/>
      <c r="C288" s="508"/>
      <c r="D288" s="508"/>
      <c r="E288" s="186">
        <v>1443001222</v>
      </c>
      <c r="F288" s="190" t="s">
        <v>413</v>
      </c>
      <c r="G288" s="184"/>
      <c r="H288" s="184">
        <v>300</v>
      </c>
      <c r="I288" s="184">
        <v>300</v>
      </c>
      <c r="J288" s="185">
        <v>198.49526999999998</v>
      </c>
    </row>
    <row r="289" spans="2:10" x14ac:dyDescent="0.25">
      <c r="B289" s="511"/>
      <c r="C289" s="508"/>
      <c r="D289" s="508"/>
      <c r="E289" s="186">
        <v>1443100221</v>
      </c>
      <c r="F289" s="190" t="s">
        <v>414</v>
      </c>
      <c r="G289" s="184"/>
      <c r="H289" s="184">
        <v>-13500</v>
      </c>
      <c r="I289" s="184">
        <v>-12500</v>
      </c>
      <c r="J289" s="185">
        <v>-11258.613670000001</v>
      </c>
    </row>
    <row r="290" spans="2:10" x14ac:dyDescent="0.25">
      <c r="B290" s="511"/>
      <c r="C290" s="508"/>
      <c r="D290" s="508"/>
      <c r="E290" s="186">
        <v>1443100231</v>
      </c>
      <c r="F290" s="190" t="s">
        <v>415</v>
      </c>
      <c r="G290" s="184"/>
      <c r="H290" s="184">
        <v>10</v>
      </c>
      <c r="I290" s="184">
        <v>10</v>
      </c>
      <c r="J290" s="185">
        <v>-1.3519999999999999E-2</v>
      </c>
    </row>
    <row r="291" spans="2:10" x14ac:dyDescent="0.25">
      <c r="B291" s="511"/>
      <c r="C291" s="508"/>
      <c r="D291" s="508"/>
      <c r="E291" s="186">
        <v>1443100232</v>
      </c>
      <c r="F291" s="190" t="s">
        <v>416</v>
      </c>
      <c r="G291" s="184"/>
      <c r="H291" s="184">
        <v>0</v>
      </c>
      <c r="I291" s="184">
        <v>-250</v>
      </c>
      <c r="J291" s="185">
        <v>-259.916</v>
      </c>
    </row>
    <row r="292" spans="2:10" x14ac:dyDescent="0.25">
      <c r="B292" s="511"/>
      <c r="C292" s="508"/>
      <c r="D292" s="508"/>
      <c r="E292" s="186">
        <v>1443100233</v>
      </c>
      <c r="F292" s="190" t="s">
        <v>417</v>
      </c>
      <c r="G292" s="184"/>
      <c r="H292" s="184">
        <v>10</v>
      </c>
      <c r="I292" s="184">
        <v>10</v>
      </c>
      <c r="J292" s="185">
        <v>1.0683699999999998</v>
      </c>
    </row>
    <row r="293" spans="2:10" x14ac:dyDescent="0.25">
      <c r="B293" s="511"/>
      <c r="C293" s="508"/>
      <c r="D293" s="509"/>
      <c r="E293" s="186">
        <v>1443100234</v>
      </c>
      <c r="F293" s="190" t="s">
        <v>418</v>
      </c>
      <c r="G293" s="184"/>
      <c r="H293" s="184">
        <v>-35</v>
      </c>
      <c r="I293" s="184">
        <v>-35</v>
      </c>
      <c r="J293" s="185">
        <v>-33.46</v>
      </c>
    </row>
    <row r="294" spans="2:10" x14ac:dyDescent="0.25">
      <c r="B294" s="511"/>
      <c r="C294" s="508"/>
      <c r="D294" s="255" t="s">
        <v>419</v>
      </c>
      <c r="E294" s="191"/>
      <c r="F294" s="191"/>
      <c r="G294" s="192"/>
      <c r="H294" s="192">
        <v>-27765</v>
      </c>
      <c r="I294" s="192">
        <v>-25265</v>
      </c>
      <c r="J294" s="193">
        <v>-21965.82703</v>
      </c>
    </row>
    <row r="295" spans="2:10" x14ac:dyDescent="0.25">
      <c r="B295" s="511"/>
      <c r="C295" s="508"/>
      <c r="D295" s="507" t="s">
        <v>161</v>
      </c>
      <c r="E295" s="186">
        <v>1122000221</v>
      </c>
      <c r="F295" s="190" t="s">
        <v>420</v>
      </c>
      <c r="G295" s="184"/>
      <c r="H295" s="184">
        <v>-3800</v>
      </c>
      <c r="I295" s="184">
        <v>-3800</v>
      </c>
      <c r="J295" s="185">
        <v>-2941.0115799999999</v>
      </c>
    </row>
    <row r="296" spans="2:10" x14ac:dyDescent="0.25">
      <c r="B296" s="511"/>
      <c r="C296" s="508"/>
      <c r="D296" s="509"/>
      <c r="E296" s="186">
        <v>1124000220</v>
      </c>
      <c r="F296" s="190" t="s">
        <v>421</v>
      </c>
      <c r="G296" s="184"/>
      <c r="H296" s="184">
        <v>-10</v>
      </c>
      <c r="I296" s="184">
        <v>-10</v>
      </c>
      <c r="J296" s="185">
        <v>-3.6112500000000001</v>
      </c>
    </row>
    <row r="297" spans="2:10" x14ac:dyDescent="0.25">
      <c r="B297" s="511"/>
      <c r="C297" s="508"/>
      <c r="D297" s="255" t="s">
        <v>422</v>
      </c>
      <c r="E297" s="191"/>
      <c r="F297" s="191"/>
      <c r="G297" s="192"/>
      <c r="H297" s="192">
        <v>-3810</v>
      </c>
      <c r="I297" s="192">
        <v>-3810</v>
      </c>
      <c r="J297" s="193">
        <v>-2944.6228299999998</v>
      </c>
    </row>
    <row r="298" spans="2:10" x14ac:dyDescent="0.25">
      <c r="B298" s="511"/>
      <c r="C298" s="508"/>
      <c r="D298" s="253" t="s">
        <v>162</v>
      </c>
      <c r="E298" s="186">
        <v>1214300420</v>
      </c>
      <c r="F298" s="190" t="s">
        <v>423</v>
      </c>
      <c r="G298" s="184"/>
      <c r="H298" s="184">
        <v>0</v>
      </c>
      <c r="I298" s="184">
        <v>0</v>
      </c>
      <c r="J298" s="185">
        <v>-0.5</v>
      </c>
    </row>
    <row r="299" spans="2:10" ht="20.399999999999999" x14ac:dyDescent="0.25">
      <c r="B299" s="511"/>
      <c r="C299" s="509"/>
      <c r="D299" s="255" t="s">
        <v>424</v>
      </c>
      <c r="E299" s="191"/>
      <c r="F299" s="191"/>
      <c r="G299" s="192"/>
      <c r="H299" s="192">
        <v>0</v>
      </c>
      <c r="I299" s="192">
        <v>0</v>
      </c>
      <c r="J299" s="193">
        <v>-0.5</v>
      </c>
    </row>
    <row r="300" spans="2:10" ht="20.399999999999999" x14ac:dyDescent="0.25">
      <c r="B300" s="511"/>
      <c r="C300" s="256" t="s">
        <v>13</v>
      </c>
      <c r="D300" s="257"/>
      <c r="E300" s="194"/>
      <c r="F300" s="194"/>
      <c r="G300" s="195"/>
      <c r="H300" s="195">
        <v>-36846</v>
      </c>
      <c r="I300" s="195">
        <v>-30186</v>
      </c>
      <c r="J300" s="196">
        <v>-26022.811460000001</v>
      </c>
    </row>
    <row r="301" spans="2:10" x14ac:dyDescent="0.25">
      <c r="B301" s="511"/>
      <c r="C301" s="507" t="s">
        <v>14</v>
      </c>
      <c r="D301" s="507" t="s">
        <v>226</v>
      </c>
      <c r="E301" s="186">
        <v>1746000110</v>
      </c>
      <c r="F301" s="190" t="s">
        <v>263</v>
      </c>
      <c r="G301" s="184">
        <v>14</v>
      </c>
      <c r="H301" s="184">
        <v>2350</v>
      </c>
      <c r="I301" s="184">
        <v>2340</v>
      </c>
      <c r="J301" s="185">
        <v>2272.8683900000001</v>
      </c>
    </row>
    <row r="302" spans="2:10" x14ac:dyDescent="0.25">
      <c r="B302" s="511"/>
      <c r="C302" s="508"/>
      <c r="D302" s="508"/>
      <c r="E302" s="186">
        <v>1746000115</v>
      </c>
      <c r="F302" s="190" t="s">
        <v>264</v>
      </c>
      <c r="G302" s="184"/>
      <c r="H302" s="184">
        <v>600</v>
      </c>
      <c r="I302" s="184">
        <v>600</v>
      </c>
      <c r="J302" s="185">
        <v>633.87400000000002</v>
      </c>
    </row>
    <row r="303" spans="2:10" x14ac:dyDescent="0.25">
      <c r="B303" s="511"/>
      <c r="C303" s="508"/>
      <c r="D303" s="508"/>
      <c r="E303" s="186">
        <v>1746000130</v>
      </c>
      <c r="F303" s="190" t="s">
        <v>265</v>
      </c>
      <c r="G303" s="184"/>
      <c r="H303" s="184">
        <v>330</v>
      </c>
      <c r="I303" s="184">
        <v>300</v>
      </c>
      <c r="J303" s="185">
        <v>313.29437999999999</v>
      </c>
    </row>
    <row r="304" spans="2:10" x14ac:dyDescent="0.25">
      <c r="B304" s="511"/>
      <c r="C304" s="508"/>
      <c r="D304" s="508"/>
      <c r="E304" s="186">
        <v>1746000140</v>
      </c>
      <c r="F304" s="190" t="s">
        <v>266</v>
      </c>
      <c r="G304" s="184"/>
      <c r="H304" s="184">
        <v>230</v>
      </c>
      <c r="I304" s="184">
        <v>210</v>
      </c>
      <c r="J304" s="185">
        <v>227.10302999999999</v>
      </c>
    </row>
    <row r="305" spans="2:10" x14ac:dyDescent="0.25">
      <c r="B305" s="511"/>
      <c r="C305" s="508"/>
      <c r="D305" s="508"/>
      <c r="E305" s="186">
        <v>1746000492</v>
      </c>
      <c r="F305" s="190" t="s">
        <v>268</v>
      </c>
      <c r="G305" s="184"/>
      <c r="H305" s="184">
        <v>0</v>
      </c>
      <c r="I305" s="184">
        <v>50</v>
      </c>
      <c r="J305" s="185">
        <v>45.834000000000003</v>
      </c>
    </row>
    <row r="306" spans="2:10" x14ac:dyDescent="0.25">
      <c r="B306" s="511"/>
      <c r="C306" s="508"/>
      <c r="D306" s="508"/>
      <c r="E306" s="186">
        <v>1746000720</v>
      </c>
      <c r="F306" s="190" t="s">
        <v>285</v>
      </c>
      <c r="G306" s="184"/>
      <c r="H306" s="184">
        <v>110</v>
      </c>
      <c r="I306" s="184">
        <v>110</v>
      </c>
      <c r="J306" s="185">
        <v>94.905149999999992</v>
      </c>
    </row>
    <row r="307" spans="2:10" x14ac:dyDescent="0.25">
      <c r="B307" s="511"/>
      <c r="C307" s="508"/>
      <c r="D307" s="508"/>
      <c r="E307" s="186">
        <v>1746000750</v>
      </c>
      <c r="F307" s="190" t="s">
        <v>291</v>
      </c>
      <c r="G307" s="184"/>
      <c r="H307" s="184">
        <v>14700</v>
      </c>
      <c r="I307" s="184">
        <v>13855</v>
      </c>
      <c r="J307" s="185">
        <v>13304.205800000002</v>
      </c>
    </row>
    <row r="308" spans="2:10" x14ac:dyDescent="0.25">
      <c r="B308" s="511"/>
      <c r="C308" s="508"/>
      <c r="D308" s="508"/>
      <c r="E308" s="186">
        <v>1746000753</v>
      </c>
      <c r="F308" s="190" t="s">
        <v>425</v>
      </c>
      <c r="G308" s="184"/>
      <c r="H308" s="184">
        <v>297</v>
      </c>
      <c r="I308" s="184">
        <v>297</v>
      </c>
      <c r="J308" s="185">
        <v>103.51881</v>
      </c>
    </row>
    <row r="309" spans="2:10" x14ac:dyDescent="0.25">
      <c r="B309" s="511"/>
      <c r="C309" s="508"/>
      <c r="D309" s="508"/>
      <c r="E309" s="186">
        <v>1746000772</v>
      </c>
      <c r="F309" s="190" t="s">
        <v>426</v>
      </c>
      <c r="G309" s="184"/>
      <c r="H309" s="184">
        <v>6300</v>
      </c>
      <c r="I309" s="184">
        <v>6000</v>
      </c>
      <c r="J309" s="185">
        <v>0</v>
      </c>
    </row>
    <row r="310" spans="2:10" x14ac:dyDescent="0.25">
      <c r="B310" s="511"/>
      <c r="C310" s="508"/>
      <c r="D310" s="508"/>
      <c r="E310" s="186">
        <v>1746000796</v>
      </c>
      <c r="F310" s="190" t="s">
        <v>289</v>
      </c>
      <c r="G310" s="184"/>
      <c r="H310" s="184">
        <v>873</v>
      </c>
      <c r="I310" s="184">
        <v>950</v>
      </c>
      <c r="J310" s="185">
        <v>905.98699999999997</v>
      </c>
    </row>
    <row r="311" spans="2:10" x14ac:dyDescent="0.25">
      <c r="B311" s="511"/>
      <c r="C311" s="508"/>
      <c r="D311" s="508"/>
      <c r="E311" s="186">
        <v>1811000753</v>
      </c>
      <c r="F311" s="190" t="s">
        <v>427</v>
      </c>
      <c r="G311" s="184"/>
      <c r="H311" s="184">
        <v>559</v>
      </c>
      <c r="I311" s="184">
        <v>615</v>
      </c>
      <c r="J311" s="185">
        <v>496.55482000000001</v>
      </c>
    </row>
    <row r="312" spans="2:10" x14ac:dyDescent="0.25">
      <c r="B312" s="511"/>
      <c r="C312" s="508"/>
      <c r="D312" s="509"/>
      <c r="E312" s="186">
        <v>1913100772</v>
      </c>
      <c r="F312" s="190" t="s">
        <v>428</v>
      </c>
      <c r="G312" s="184"/>
      <c r="H312" s="184">
        <v>0</v>
      </c>
      <c r="I312" s="184">
        <v>0</v>
      </c>
      <c r="J312" s="185">
        <v>6935.4213899999995</v>
      </c>
    </row>
    <row r="313" spans="2:10" x14ac:dyDescent="0.25">
      <c r="B313" s="511"/>
      <c r="C313" s="508"/>
      <c r="D313" s="255" t="s">
        <v>429</v>
      </c>
      <c r="E313" s="191"/>
      <c r="F313" s="191"/>
      <c r="G313" s="192">
        <v>14</v>
      </c>
      <c r="H313" s="192">
        <v>26349</v>
      </c>
      <c r="I313" s="192">
        <v>25327</v>
      </c>
      <c r="J313" s="193">
        <v>25333.566770000005</v>
      </c>
    </row>
    <row r="314" spans="2:10" x14ac:dyDescent="0.25">
      <c r="B314" s="511"/>
      <c r="C314" s="508"/>
      <c r="D314" s="507" t="s">
        <v>157</v>
      </c>
      <c r="E314" s="186">
        <v>1711000110</v>
      </c>
      <c r="F314" s="190" t="s">
        <v>263</v>
      </c>
      <c r="G314" s="184">
        <v>8</v>
      </c>
      <c r="H314" s="184">
        <v>2260</v>
      </c>
      <c r="I314" s="184">
        <v>1730</v>
      </c>
      <c r="J314" s="185">
        <v>1676.76847</v>
      </c>
    </row>
    <row r="315" spans="2:10" x14ac:dyDescent="0.25">
      <c r="B315" s="511"/>
      <c r="C315" s="508"/>
      <c r="D315" s="508"/>
      <c r="E315" s="186">
        <v>1711000115</v>
      </c>
      <c r="F315" s="190" t="s">
        <v>264</v>
      </c>
      <c r="G315" s="184"/>
      <c r="H315" s="184">
        <v>200</v>
      </c>
      <c r="I315" s="184">
        <v>200</v>
      </c>
      <c r="J315" s="185">
        <v>211.292</v>
      </c>
    </row>
    <row r="316" spans="2:10" x14ac:dyDescent="0.25">
      <c r="B316" s="511"/>
      <c r="C316" s="508"/>
      <c r="D316" s="508"/>
      <c r="E316" s="186">
        <v>1711000130</v>
      </c>
      <c r="F316" s="190" t="s">
        <v>265</v>
      </c>
      <c r="G316" s="184"/>
      <c r="H316" s="184">
        <v>160</v>
      </c>
      <c r="I316" s="184">
        <v>160</v>
      </c>
      <c r="J316" s="185">
        <v>148.97135999999998</v>
      </c>
    </row>
    <row r="317" spans="2:10" x14ac:dyDescent="0.25">
      <c r="B317" s="511"/>
      <c r="C317" s="508"/>
      <c r="D317" s="508"/>
      <c r="E317" s="186">
        <v>1711000140</v>
      </c>
      <c r="F317" s="190" t="s">
        <v>266</v>
      </c>
      <c r="G317" s="184"/>
      <c r="H317" s="184">
        <v>60</v>
      </c>
      <c r="I317" s="184">
        <v>60</v>
      </c>
      <c r="J317" s="185">
        <v>62.881349999999998</v>
      </c>
    </row>
    <row r="318" spans="2:10" x14ac:dyDescent="0.25">
      <c r="B318" s="511"/>
      <c r="C318" s="508"/>
      <c r="D318" s="508"/>
      <c r="E318" s="186">
        <v>1711000492</v>
      </c>
      <c r="F318" s="190" t="s">
        <v>268</v>
      </c>
      <c r="G318" s="184"/>
      <c r="H318" s="184">
        <v>112</v>
      </c>
      <c r="I318" s="184">
        <v>150</v>
      </c>
      <c r="J318" s="185">
        <v>137.50399999999999</v>
      </c>
    </row>
    <row r="319" spans="2:10" x14ac:dyDescent="0.25">
      <c r="B319" s="511"/>
      <c r="C319" s="508"/>
      <c r="D319" s="508"/>
      <c r="E319" s="186">
        <v>1711000550</v>
      </c>
      <c r="F319" s="190" t="s">
        <v>430</v>
      </c>
      <c r="G319" s="184"/>
      <c r="H319" s="184">
        <v>145</v>
      </c>
      <c r="I319" s="184">
        <v>45</v>
      </c>
      <c r="J319" s="185">
        <v>29.389200000000002</v>
      </c>
    </row>
    <row r="320" spans="2:10" x14ac:dyDescent="0.25">
      <c r="B320" s="511"/>
      <c r="C320" s="508"/>
      <c r="D320" s="508"/>
      <c r="E320" s="186">
        <v>1711000593</v>
      </c>
      <c r="F320" s="190" t="s">
        <v>273</v>
      </c>
      <c r="G320" s="184"/>
      <c r="H320" s="184">
        <v>94</v>
      </c>
      <c r="I320" s="184">
        <v>100</v>
      </c>
      <c r="J320" s="185">
        <v>94.768000000000001</v>
      </c>
    </row>
    <row r="321" spans="2:10" x14ac:dyDescent="0.25">
      <c r="B321" s="511"/>
      <c r="C321" s="508"/>
      <c r="D321" s="508"/>
      <c r="E321" s="186">
        <v>1711000753</v>
      </c>
      <c r="F321" s="190" t="s">
        <v>431</v>
      </c>
      <c r="G321" s="184"/>
      <c r="H321" s="184">
        <v>60</v>
      </c>
      <c r="I321" s="184">
        <v>48</v>
      </c>
      <c r="J321" s="185">
        <v>26.096</v>
      </c>
    </row>
    <row r="322" spans="2:10" x14ac:dyDescent="0.25">
      <c r="B322" s="511"/>
      <c r="C322" s="508"/>
      <c r="D322" s="508"/>
      <c r="E322" s="186">
        <v>1711000780</v>
      </c>
      <c r="F322" s="190" t="s">
        <v>432</v>
      </c>
      <c r="G322" s="184"/>
      <c r="H322" s="184">
        <v>15</v>
      </c>
      <c r="I322" s="184">
        <v>30</v>
      </c>
      <c r="J322" s="185">
        <v>10.412780000000001</v>
      </c>
    </row>
    <row r="323" spans="2:10" x14ac:dyDescent="0.25">
      <c r="B323" s="511"/>
      <c r="C323" s="508"/>
      <c r="D323" s="508"/>
      <c r="E323" s="186">
        <v>1711000798</v>
      </c>
      <c r="F323" s="190" t="s">
        <v>277</v>
      </c>
      <c r="G323" s="184"/>
      <c r="H323" s="184">
        <v>94</v>
      </c>
      <c r="I323" s="184"/>
      <c r="J323" s="185"/>
    </row>
    <row r="324" spans="2:10" x14ac:dyDescent="0.25">
      <c r="B324" s="511"/>
      <c r="C324" s="508"/>
      <c r="D324" s="508"/>
      <c r="E324" s="186">
        <v>1711001110</v>
      </c>
      <c r="F324" s="190" t="s">
        <v>280</v>
      </c>
      <c r="G324" s="184">
        <v>0</v>
      </c>
      <c r="H324" s="184">
        <v>0</v>
      </c>
      <c r="I324" s="184">
        <v>670</v>
      </c>
      <c r="J324" s="185">
        <v>1085.9338600000001</v>
      </c>
    </row>
    <row r="325" spans="2:10" x14ac:dyDescent="0.25">
      <c r="B325" s="511"/>
      <c r="C325" s="508"/>
      <c r="D325" s="508"/>
      <c r="E325" s="186">
        <v>1711001130</v>
      </c>
      <c r="F325" s="190" t="s">
        <v>265</v>
      </c>
      <c r="G325" s="184"/>
      <c r="H325" s="184">
        <v>0</v>
      </c>
      <c r="I325" s="184">
        <v>40</v>
      </c>
      <c r="J325" s="185">
        <v>30.12293</v>
      </c>
    </row>
    <row r="326" spans="2:10" x14ac:dyDescent="0.25">
      <c r="B326" s="511"/>
      <c r="C326" s="508"/>
      <c r="D326" s="508"/>
      <c r="E326" s="186">
        <v>1711001140</v>
      </c>
      <c r="F326" s="190" t="s">
        <v>281</v>
      </c>
      <c r="G326" s="184"/>
      <c r="H326" s="184">
        <v>0</v>
      </c>
      <c r="I326" s="184">
        <v>20</v>
      </c>
      <c r="J326" s="185">
        <v>17.09956</v>
      </c>
    </row>
    <row r="327" spans="2:10" x14ac:dyDescent="0.25">
      <c r="B327" s="511"/>
      <c r="C327" s="508"/>
      <c r="D327" s="508"/>
      <c r="E327" s="186">
        <v>1711001780</v>
      </c>
      <c r="F327" s="190" t="s">
        <v>433</v>
      </c>
      <c r="G327" s="184"/>
      <c r="H327" s="184">
        <v>25</v>
      </c>
      <c r="I327" s="184">
        <v>25</v>
      </c>
      <c r="J327" s="185">
        <v>21.535499999999999</v>
      </c>
    </row>
    <row r="328" spans="2:10" x14ac:dyDescent="0.25">
      <c r="B328" s="511"/>
      <c r="C328" s="508"/>
      <c r="D328" s="509"/>
      <c r="E328" s="186">
        <v>1760000300</v>
      </c>
      <c r="F328" s="190" t="s">
        <v>372</v>
      </c>
      <c r="G328" s="184"/>
      <c r="H328" s="184">
        <v>0</v>
      </c>
      <c r="I328" s="184">
        <v>0</v>
      </c>
      <c r="J328" s="185">
        <v>5.5048300000000001</v>
      </c>
    </row>
    <row r="329" spans="2:10" x14ac:dyDescent="0.25">
      <c r="B329" s="511"/>
      <c r="C329" s="508"/>
      <c r="D329" s="255" t="s">
        <v>282</v>
      </c>
      <c r="E329" s="191"/>
      <c r="F329" s="191"/>
      <c r="G329" s="192">
        <v>8</v>
      </c>
      <c r="H329" s="192">
        <v>3225</v>
      </c>
      <c r="I329" s="192">
        <v>3278</v>
      </c>
      <c r="J329" s="193">
        <v>3558.2798400000001</v>
      </c>
    </row>
    <row r="330" spans="2:10" x14ac:dyDescent="0.25">
      <c r="B330" s="511"/>
      <c r="C330" s="508"/>
      <c r="D330" s="507" t="s">
        <v>158</v>
      </c>
      <c r="E330" s="186">
        <v>1712200110</v>
      </c>
      <c r="F330" s="190" t="s">
        <v>263</v>
      </c>
      <c r="G330" s="184">
        <v>12</v>
      </c>
      <c r="H330" s="184">
        <v>2700</v>
      </c>
      <c r="I330" s="184">
        <v>2250</v>
      </c>
      <c r="J330" s="185">
        <v>2443.45712</v>
      </c>
    </row>
    <row r="331" spans="2:10" x14ac:dyDescent="0.25">
      <c r="B331" s="511"/>
      <c r="C331" s="508"/>
      <c r="D331" s="508"/>
      <c r="E331" s="186">
        <v>1712200115</v>
      </c>
      <c r="F331" s="190" t="s">
        <v>264</v>
      </c>
      <c r="G331" s="184"/>
      <c r="H331" s="184">
        <v>3000</v>
      </c>
      <c r="I331" s="184">
        <v>3000</v>
      </c>
      <c r="J331" s="185">
        <v>3138.732</v>
      </c>
    </row>
    <row r="332" spans="2:10" x14ac:dyDescent="0.25">
      <c r="B332" s="511"/>
      <c r="C332" s="508"/>
      <c r="D332" s="508"/>
      <c r="E332" s="186">
        <v>1712200130</v>
      </c>
      <c r="F332" s="190" t="s">
        <v>265</v>
      </c>
      <c r="G332" s="184"/>
      <c r="H332" s="184">
        <v>700</v>
      </c>
      <c r="I332" s="184">
        <v>660</v>
      </c>
      <c r="J332" s="185">
        <v>618.70038999999997</v>
      </c>
    </row>
    <row r="333" spans="2:10" x14ac:dyDescent="0.25">
      <c r="B333" s="511"/>
      <c r="C333" s="508"/>
      <c r="D333" s="508"/>
      <c r="E333" s="186">
        <v>1712200140</v>
      </c>
      <c r="F333" s="190" t="s">
        <v>266</v>
      </c>
      <c r="G333" s="184"/>
      <c r="H333" s="184">
        <v>50</v>
      </c>
      <c r="I333" s="184">
        <v>30</v>
      </c>
      <c r="J333" s="185">
        <v>31.205459999999999</v>
      </c>
    </row>
    <row r="334" spans="2:10" x14ac:dyDescent="0.25">
      <c r="B334" s="511"/>
      <c r="C334" s="508"/>
      <c r="D334" s="508"/>
      <c r="E334" s="186">
        <v>1712200750</v>
      </c>
      <c r="F334" s="190" t="s">
        <v>291</v>
      </c>
      <c r="G334" s="184"/>
      <c r="H334" s="184">
        <v>32000</v>
      </c>
      <c r="I334" s="184">
        <v>23550</v>
      </c>
      <c r="J334" s="185">
        <v>23381.232609999999</v>
      </c>
    </row>
    <row r="335" spans="2:10" x14ac:dyDescent="0.25">
      <c r="B335" s="511"/>
      <c r="C335" s="508"/>
      <c r="D335" s="508"/>
      <c r="E335" s="186">
        <v>1712200752</v>
      </c>
      <c r="F335" s="190" t="s">
        <v>434</v>
      </c>
      <c r="G335" s="184"/>
      <c r="H335" s="184">
        <v>756</v>
      </c>
      <c r="I335" s="184">
        <v>756</v>
      </c>
      <c r="J335" s="185">
        <v>642.09132</v>
      </c>
    </row>
    <row r="336" spans="2:10" x14ac:dyDescent="0.25">
      <c r="B336" s="511"/>
      <c r="C336" s="508"/>
      <c r="D336" s="508"/>
      <c r="E336" s="186">
        <v>1712200754</v>
      </c>
      <c r="F336" s="190" t="s">
        <v>435</v>
      </c>
      <c r="G336" s="184"/>
      <c r="H336" s="184">
        <v>243</v>
      </c>
      <c r="I336" s="184">
        <v>242</v>
      </c>
      <c r="J336" s="185">
        <v>215.00551999999999</v>
      </c>
    </row>
    <row r="337" spans="2:10" x14ac:dyDescent="0.25">
      <c r="B337" s="511"/>
      <c r="C337" s="508"/>
      <c r="D337" s="508"/>
      <c r="E337" s="186">
        <v>1712200796</v>
      </c>
      <c r="F337" s="190" t="s">
        <v>289</v>
      </c>
      <c r="G337" s="184"/>
      <c r="H337" s="184">
        <v>1309</v>
      </c>
      <c r="I337" s="184">
        <v>2751</v>
      </c>
      <c r="J337" s="185">
        <v>2579.0430000000001</v>
      </c>
    </row>
    <row r="338" spans="2:10" x14ac:dyDescent="0.25">
      <c r="B338" s="511"/>
      <c r="C338" s="508"/>
      <c r="D338" s="508"/>
      <c r="E338" s="186">
        <v>1712300751</v>
      </c>
      <c r="F338" s="190" t="s">
        <v>291</v>
      </c>
      <c r="G338" s="184"/>
      <c r="H338" s="184">
        <v>59500</v>
      </c>
      <c r="I338" s="184">
        <v>56000</v>
      </c>
      <c r="J338" s="185">
        <v>49066.788810000005</v>
      </c>
    </row>
    <row r="339" spans="2:10" x14ac:dyDescent="0.25">
      <c r="B339" s="511"/>
      <c r="C339" s="508"/>
      <c r="D339" s="508"/>
      <c r="E339" s="186">
        <v>1712300930</v>
      </c>
      <c r="F339" s="190" t="s">
        <v>436</v>
      </c>
      <c r="G339" s="184"/>
      <c r="H339" s="184">
        <v>660</v>
      </c>
      <c r="I339" s="184">
        <v>20</v>
      </c>
      <c r="J339" s="185">
        <v>4.2119999999999997</v>
      </c>
    </row>
    <row r="340" spans="2:10" x14ac:dyDescent="0.25">
      <c r="B340" s="511"/>
      <c r="C340" s="508"/>
      <c r="D340" s="508"/>
      <c r="E340" s="186">
        <v>1715000720</v>
      </c>
      <c r="F340" s="190" t="s">
        <v>285</v>
      </c>
      <c r="G340" s="184"/>
      <c r="H340" s="184">
        <v>20</v>
      </c>
      <c r="I340" s="184">
        <v>20</v>
      </c>
      <c r="J340" s="185">
        <v>19.773</v>
      </c>
    </row>
    <row r="341" spans="2:10" x14ac:dyDescent="0.25">
      <c r="B341" s="511"/>
      <c r="C341" s="508"/>
      <c r="D341" s="509"/>
      <c r="E341" s="186">
        <v>1715000750</v>
      </c>
      <c r="F341" s="190" t="s">
        <v>437</v>
      </c>
      <c r="G341" s="184"/>
      <c r="H341" s="184">
        <v>445</v>
      </c>
      <c r="I341" s="184">
        <v>445</v>
      </c>
      <c r="J341" s="185">
        <v>439.452</v>
      </c>
    </row>
    <row r="342" spans="2:10" x14ac:dyDescent="0.25">
      <c r="B342" s="511"/>
      <c r="C342" s="508"/>
      <c r="D342" s="255" t="s">
        <v>405</v>
      </c>
      <c r="E342" s="191"/>
      <c r="F342" s="191"/>
      <c r="G342" s="192">
        <v>12</v>
      </c>
      <c r="H342" s="192">
        <v>101383</v>
      </c>
      <c r="I342" s="192">
        <v>89724</v>
      </c>
      <c r="J342" s="193">
        <v>82579.693230000004</v>
      </c>
    </row>
    <row r="343" spans="2:10" x14ac:dyDescent="0.25">
      <c r="B343" s="511"/>
      <c r="C343" s="508"/>
      <c r="D343" s="507" t="s">
        <v>227</v>
      </c>
      <c r="E343" s="186">
        <v>1712200755</v>
      </c>
      <c r="F343" s="190" t="s">
        <v>438</v>
      </c>
      <c r="G343" s="184"/>
      <c r="H343" s="184">
        <v>706</v>
      </c>
      <c r="I343" s="184">
        <v>700</v>
      </c>
      <c r="J343" s="185">
        <v>171.96899999999999</v>
      </c>
    </row>
    <row r="344" spans="2:10" x14ac:dyDescent="0.25">
      <c r="B344" s="511"/>
      <c r="C344" s="508"/>
      <c r="D344" s="508"/>
      <c r="E344" s="186">
        <v>1813200750</v>
      </c>
      <c r="F344" s="190" t="s">
        <v>439</v>
      </c>
      <c r="G344" s="184"/>
      <c r="H344" s="184">
        <v>6600</v>
      </c>
      <c r="I344" s="184">
        <v>6800</v>
      </c>
      <c r="J344" s="185">
        <v>6046.9930400000003</v>
      </c>
    </row>
    <row r="345" spans="2:10" x14ac:dyDescent="0.25">
      <c r="B345" s="511"/>
      <c r="C345" s="508"/>
      <c r="D345" s="508"/>
      <c r="E345" s="186">
        <v>1814000750</v>
      </c>
      <c r="F345" s="190" t="s">
        <v>440</v>
      </c>
      <c r="G345" s="184"/>
      <c r="H345" s="184">
        <v>2700</v>
      </c>
      <c r="I345" s="184">
        <v>2740</v>
      </c>
      <c r="J345" s="185">
        <v>2520.2431099999999</v>
      </c>
    </row>
    <row r="346" spans="2:10" x14ac:dyDescent="0.25">
      <c r="B346" s="511"/>
      <c r="C346" s="508"/>
      <c r="D346" s="508"/>
      <c r="E346" s="186">
        <v>1815009750</v>
      </c>
      <c r="F346" s="190" t="s">
        <v>441</v>
      </c>
      <c r="G346" s="184"/>
      <c r="H346" s="184">
        <v>140</v>
      </c>
      <c r="I346" s="184">
        <v>143</v>
      </c>
      <c r="J346" s="185">
        <v>117.33215</v>
      </c>
    </row>
    <row r="347" spans="2:10" x14ac:dyDescent="0.25">
      <c r="B347" s="511"/>
      <c r="C347" s="508"/>
      <c r="D347" s="508"/>
      <c r="E347" s="186">
        <v>1815010750</v>
      </c>
      <c r="F347" s="190" t="s">
        <v>442</v>
      </c>
      <c r="G347" s="184"/>
      <c r="H347" s="184">
        <v>415</v>
      </c>
      <c r="I347" s="184">
        <v>380</v>
      </c>
      <c r="J347" s="185">
        <v>330.13140000000004</v>
      </c>
    </row>
    <row r="348" spans="2:10" x14ac:dyDescent="0.25">
      <c r="B348" s="511"/>
      <c r="C348" s="508"/>
      <c r="D348" s="508"/>
      <c r="E348" s="186">
        <v>1815020750</v>
      </c>
      <c r="F348" s="190" t="s">
        <v>443</v>
      </c>
      <c r="G348" s="184"/>
      <c r="H348" s="184">
        <v>380</v>
      </c>
      <c r="I348" s="184">
        <v>367</v>
      </c>
      <c r="J348" s="185">
        <v>318.83265</v>
      </c>
    </row>
    <row r="349" spans="2:10" x14ac:dyDescent="0.25">
      <c r="B349" s="511"/>
      <c r="C349" s="508"/>
      <c r="D349" s="508"/>
      <c r="E349" s="186">
        <v>1815030750</v>
      </c>
      <c r="F349" s="190" t="s">
        <v>444</v>
      </c>
      <c r="G349" s="184"/>
      <c r="H349" s="184">
        <v>400</v>
      </c>
      <c r="I349" s="184">
        <v>388</v>
      </c>
      <c r="J349" s="185">
        <v>342.38008000000002</v>
      </c>
    </row>
    <row r="350" spans="2:10" x14ac:dyDescent="0.25">
      <c r="B350" s="511"/>
      <c r="C350" s="508"/>
      <c r="D350" s="508"/>
      <c r="E350" s="186">
        <v>1815040750</v>
      </c>
      <c r="F350" s="190" t="s">
        <v>445</v>
      </c>
      <c r="G350" s="184"/>
      <c r="H350" s="184">
        <v>350</v>
      </c>
      <c r="I350" s="184">
        <v>325</v>
      </c>
      <c r="J350" s="185">
        <v>288.04865000000001</v>
      </c>
    </row>
    <row r="351" spans="2:10" x14ac:dyDescent="0.25">
      <c r="B351" s="511"/>
      <c r="C351" s="508"/>
      <c r="D351" s="508"/>
      <c r="E351" s="186">
        <v>1817200751</v>
      </c>
      <c r="F351" s="190" t="s">
        <v>446</v>
      </c>
      <c r="G351" s="184"/>
      <c r="H351" s="184">
        <v>190</v>
      </c>
      <c r="I351" s="184">
        <v>42</v>
      </c>
      <c r="J351" s="185">
        <v>41.45382</v>
      </c>
    </row>
    <row r="352" spans="2:10" x14ac:dyDescent="0.25">
      <c r="B352" s="511"/>
      <c r="C352" s="508"/>
      <c r="D352" s="508"/>
      <c r="E352" s="186">
        <v>1817910750</v>
      </c>
      <c r="F352" s="190" t="s">
        <v>447</v>
      </c>
      <c r="G352" s="184"/>
      <c r="H352" s="184">
        <v>152</v>
      </c>
      <c r="I352" s="184">
        <v>152</v>
      </c>
      <c r="J352" s="185">
        <v>123.42458999999999</v>
      </c>
    </row>
    <row r="353" spans="2:10" x14ac:dyDescent="0.25">
      <c r="B353" s="511"/>
      <c r="C353" s="508"/>
      <c r="D353" s="509"/>
      <c r="E353" s="186">
        <v>1938000750</v>
      </c>
      <c r="F353" s="190" t="s">
        <v>448</v>
      </c>
      <c r="G353" s="184"/>
      <c r="H353" s="184">
        <v>700</v>
      </c>
      <c r="I353" s="184">
        <v>700</v>
      </c>
      <c r="J353" s="185">
        <v>543.73772999999994</v>
      </c>
    </row>
    <row r="354" spans="2:10" ht="20.399999999999999" x14ac:dyDescent="0.25">
      <c r="B354" s="511"/>
      <c r="C354" s="508"/>
      <c r="D354" s="255" t="s">
        <v>449</v>
      </c>
      <c r="E354" s="191"/>
      <c r="F354" s="191"/>
      <c r="G354" s="192"/>
      <c r="H354" s="192">
        <v>12733</v>
      </c>
      <c r="I354" s="192">
        <v>12737</v>
      </c>
      <c r="J354" s="193">
        <v>10844.546220000004</v>
      </c>
    </row>
    <row r="355" spans="2:10" x14ac:dyDescent="0.25">
      <c r="B355" s="511"/>
      <c r="C355" s="508"/>
      <c r="D355" s="507" t="s">
        <v>159</v>
      </c>
      <c r="E355" s="186">
        <v>1746100110</v>
      </c>
      <c r="F355" s="190" t="s">
        <v>450</v>
      </c>
      <c r="G355" s="184">
        <v>7</v>
      </c>
      <c r="H355" s="184">
        <v>1540</v>
      </c>
      <c r="I355" s="184">
        <v>1400</v>
      </c>
      <c r="J355" s="185">
        <v>1622.6236100000001</v>
      </c>
    </row>
    <row r="356" spans="2:10" x14ac:dyDescent="0.25">
      <c r="B356" s="511"/>
      <c r="C356" s="508"/>
      <c r="D356" s="508"/>
      <c r="E356" s="186">
        <v>1746100130</v>
      </c>
      <c r="F356" s="190" t="s">
        <v>265</v>
      </c>
      <c r="G356" s="184"/>
      <c r="H356" s="184">
        <v>450</v>
      </c>
      <c r="I356" s="184">
        <v>390</v>
      </c>
      <c r="J356" s="185">
        <v>430.52032000000003</v>
      </c>
    </row>
    <row r="357" spans="2:10" x14ac:dyDescent="0.25">
      <c r="B357" s="511"/>
      <c r="C357" s="508"/>
      <c r="D357" s="508"/>
      <c r="E357" s="186">
        <v>1746100140</v>
      </c>
      <c r="F357" s="190" t="s">
        <v>451</v>
      </c>
      <c r="G357" s="184"/>
      <c r="H357" s="184">
        <v>200</v>
      </c>
      <c r="I357" s="184">
        <v>190</v>
      </c>
      <c r="J357" s="185">
        <v>198.61274</v>
      </c>
    </row>
    <row r="358" spans="2:10" x14ac:dyDescent="0.25">
      <c r="B358" s="511"/>
      <c r="C358" s="508"/>
      <c r="D358" s="508"/>
      <c r="E358" s="186">
        <v>1746100210</v>
      </c>
      <c r="F358" s="190" t="s">
        <v>452</v>
      </c>
      <c r="G358" s="184">
        <v>0.6</v>
      </c>
      <c r="H358" s="184">
        <v>110</v>
      </c>
      <c r="I358" s="184">
        <v>90</v>
      </c>
      <c r="J358" s="185">
        <v>103.66966000000001</v>
      </c>
    </row>
    <row r="359" spans="2:10" x14ac:dyDescent="0.25">
      <c r="B359" s="511"/>
      <c r="C359" s="508"/>
      <c r="D359" s="508"/>
      <c r="E359" s="186">
        <v>1746100430</v>
      </c>
      <c r="F359" s="190" t="s">
        <v>453</v>
      </c>
      <c r="G359" s="184"/>
      <c r="H359" s="184">
        <v>260</v>
      </c>
      <c r="I359" s="184">
        <v>235</v>
      </c>
      <c r="J359" s="185">
        <v>235.30118999999999</v>
      </c>
    </row>
    <row r="360" spans="2:10" x14ac:dyDescent="0.25">
      <c r="B360" s="511"/>
      <c r="C360" s="508"/>
      <c r="D360" s="508"/>
      <c r="E360" s="186">
        <v>1746100432</v>
      </c>
      <c r="F360" s="190" t="s">
        <v>454</v>
      </c>
      <c r="G360" s="184"/>
      <c r="H360" s="184">
        <v>1800</v>
      </c>
      <c r="I360" s="184">
        <v>1650</v>
      </c>
      <c r="J360" s="185">
        <v>1527.4196100000001</v>
      </c>
    </row>
    <row r="361" spans="2:10" x14ac:dyDescent="0.25">
      <c r="B361" s="511"/>
      <c r="C361" s="508"/>
      <c r="D361" s="508"/>
      <c r="E361" s="186">
        <v>1746100720</v>
      </c>
      <c r="F361" s="190" t="s">
        <v>455</v>
      </c>
      <c r="G361" s="184"/>
      <c r="H361" s="184">
        <v>100</v>
      </c>
      <c r="I361" s="184">
        <v>100</v>
      </c>
      <c r="J361" s="185">
        <v>96.534580000000005</v>
      </c>
    </row>
    <row r="362" spans="2:10" x14ac:dyDescent="0.25">
      <c r="B362" s="511"/>
      <c r="C362" s="508"/>
      <c r="D362" s="508"/>
      <c r="E362" s="186">
        <v>1746100750</v>
      </c>
      <c r="F362" s="190" t="s">
        <v>456</v>
      </c>
      <c r="G362" s="184"/>
      <c r="H362" s="184">
        <v>475</v>
      </c>
      <c r="I362" s="184">
        <v>605</v>
      </c>
      <c r="J362" s="185">
        <v>225.80691000000002</v>
      </c>
    </row>
    <row r="363" spans="2:10" x14ac:dyDescent="0.25">
      <c r="B363" s="511"/>
      <c r="C363" s="508"/>
      <c r="D363" s="508"/>
      <c r="E363" s="186">
        <v>1746100752</v>
      </c>
      <c r="F363" s="190" t="s">
        <v>457</v>
      </c>
      <c r="G363" s="184"/>
      <c r="H363" s="184">
        <v>840</v>
      </c>
      <c r="I363" s="184">
        <v>828</v>
      </c>
      <c r="J363" s="185">
        <v>686.86099999999999</v>
      </c>
    </row>
    <row r="364" spans="2:10" x14ac:dyDescent="0.25">
      <c r="B364" s="511"/>
      <c r="C364" s="508"/>
      <c r="D364" s="508"/>
      <c r="E364" s="186">
        <v>1746100754</v>
      </c>
      <c r="F364" s="190" t="s">
        <v>458</v>
      </c>
      <c r="G364" s="184"/>
      <c r="H364" s="184">
        <v>1030</v>
      </c>
      <c r="I364" s="184">
        <v>1100</v>
      </c>
      <c r="J364" s="185">
        <v>1038.27145</v>
      </c>
    </row>
    <row r="365" spans="2:10" x14ac:dyDescent="0.25">
      <c r="B365" s="511"/>
      <c r="C365" s="508"/>
      <c r="D365" s="508"/>
      <c r="E365" s="186">
        <v>1746100930</v>
      </c>
      <c r="F365" s="190" t="s">
        <v>459</v>
      </c>
      <c r="G365" s="184"/>
      <c r="H365" s="184">
        <v>10</v>
      </c>
      <c r="I365" s="184">
        <v>10</v>
      </c>
      <c r="J365" s="185">
        <v>0</v>
      </c>
    </row>
    <row r="366" spans="2:10" x14ac:dyDescent="0.25">
      <c r="B366" s="511"/>
      <c r="C366" s="508"/>
      <c r="D366" s="508"/>
      <c r="E366" s="186">
        <v>1746101110</v>
      </c>
      <c r="F366" s="190" t="s">
        <v>460</v>
      </c>
      <c r="G366" s="184">
        <v>3.8</v>
      </c>
      <c r="H366" s="184">
        <v>500</v>
      </c>
      <c r="I366" s="184">
        <v>530</v>
      </c>
      <c r="J366" s="185">
        <v>272.02981</v>
      </c>
    </row>
    <row r="367" spans="2:10" x14ac:dyDescent="0.25">
      <c r="B367" s="511"/>
      <c r="C367" s="508"/>
      <c r="D367" s="508"/>
      <c r="E367" s="186">
        <v>1746101130</v>
      </c>
      <c r="F367" s="190" t="s">
        <v>461</v>
      </c>
      <c r="G367" s="184"/>
      <c r="H367" s="184">
        <v>85</v>
      </c>
      <c r="I367" s="184">
        <v>85</v>
      </c>
      <c r="J367" s="185">
        <v>55.167589999999997</v>
      </c>
    </row>
    <row r="368" spans="2:10" x14ac:dyDescent="0.25">
      <c r="B368" s="511"/>
      <c r="C368" s="508"/>
      <c r="D368" s="508"/>
      <c r="E368" s="186">
        <v>1746101140</v>
      </c>
      <c r="F368" s="190" t="s">
        <v>462</v>
      </c>
      <c r="G368" s="184"/>
      <c r="H368" s="184">
        <v>40</v>
      </c>
      <c r="I368" s="184">
        <v>40</v>
      </c>
      <c r="J368" s="185">
        <v>16.630599999999998</v>
      </c>
    </row>
    <row r="369" spans="2:10" x14ac:dyDescent="0.25">
      <c r="B369" s="511"/>
      <c r="C369" s="508"/>
      <c r="D369" s="508"/>
      <c r="E369" s="186">
        <v>1746101210</v>
      </c>
      <c r="F369" s="190" t="s">
        <v>463</v>
      </c>
      <c r="G369" s="184">
        <v>0.5</v>
      </c>
      <c r="H369" s="184">
        <v>80</v>
      </c>
      <c r="I369" s="184">
        <v>80</v>
      </c>
      <c r="J369" s="185">
        <v>49.591209999999997</v>
      </c>
    </row>
    <row r="370" spans="2:10" x14ac:dyDescent="0.25">
      <c r="B370" s="511"/>
      <c r="C370" s="508"/>
      <c r="D370" s="508"/>
      <c r="E370" s="186">
        <v>1746101550</v>
      </c>
      <c r="F370" s="190" t="s">
        <v>464</v>
      </c>
      <c r="G370" s="184"/>
      <c r="H370" s="184">
        <v>5</v>
      </c>
      <c r="I370" s="184">
        <v>5</v>
      </c>
      <c r="J370" s="185">
        <v>1.9656</v>
      </c>
    </row>
    <row r="371" spans="2:10" x14ac:dyDescent="0.25">
      <c r="B371" s="511"/>
      <c r="C371" s="508"/>
      <c r="D371" s="508"/>
      <c r="E371" s="186">
        <v>1746101742</v>
      </c>
      <c r="F371" s="190" t="s">
        <v>465</v>
      </c>
      <c r="G371" s="184"/>
      <c r="H371" s="184">
        <v>190</v>
      </c>
      <c r="I371" s="184">
        <v>190</v>
      </c>
      <c r="J371" s="185">
        <v>162.75904</v>
      </c>
    </row>
    <row r="372" spans="2:10" x14ac:dyDescent="0.25">
      <c r="B372" s="511"/>
      <c r="C372" s="508"/>
      <c r="D372" s="509"/>
      <c r="E372" s="186">
        <v>1746101751</v>
      </c>
      <c r="F372" s="190" t="s">
        <v>466</v>
      </c>
      <c r="G372" s="184"/>
      <c r="H372" s="184">
        <v>80</v>
      </c>
      <c r="I372" s="184">
        <v>80</v>
      </c>
      <c r="J372" s="185">
        <v>80</v>
      </c>
    </row>
    <row r="373" spans="2:10" x14ac:dyDescent="0.25">
      <c r="B373" s="511"/>
      <c r="C373" s="508"/>
      <c r="D373" s="255" t="s">
        <v>409</v>
      </c>
      <c r="E373" s="191"/>
      <c r="F373" s="191"/>
      <c r="G373" s="192">
        <v>11.899999999999999</v>
      </c>
      <c r="H373" s="192">
        <v>7795</v>
      </c>
      <c r="I373" s="192">
        <v>7608</v>
      </c>
      <c r="J373" s="193">
        <v>6803.7649200000014</v>
      </c>
    </row>
    <row r="374" spans="2:10" x14ac:dyDescent="0.25">
      <c r="B374" s="511"/>
      <c r="C374" s="508"/>
      <c r="D374" s="507" t="s">
        <v>160</v>
      </c>
      <c r="E374" s="186">
        <v>1713000110</v>
      </c>
      <c r="F374" s="190" t="s">
        <v>263</v>
      </c>
      <c r="G374" s="184">
        <v>6</v>
      </c>
      <c r="H374" s="184">
        <v>1250</v>
      </c>
      <c r="I374" s="184">
        <v>1160</v>
      </c>
      <c r="J374" s="185">
        <v>847.54018000000008</v>
      </c>
    </row>
    <row r="375" spans="2:10" x14ac:dyDescent="0.25">
      <c r="B375" s="511"/>
      <c r="C375" s="508"/>
      <c r="D375" s="508"/>
      <c r="E375" s="186">
        <v>1713000130</v>
      </c>
      <c r="F375" s="190" t="s">
        <v>265</v>
      </c>
      <c r="G375" s="184"/>
      <c r="H375" s="184">
        <v>200</v>
      </c>
      <c r="I375" s="184">
        <v>160</v>
      </c>
      <c r="J375" s="185">
        <v>162.42977999999999</v>
      </c>
    </row>
    <row r="376" spans="2:10" x14ac:dyDescent="0.25">
      <c r="B376" s="511"/>
      <c r="C376" s="508"/>
      <c r="D376" s="508"/>
      <c r="E376" s="186">
        <v>1713000140</v>
      </c>
      <c r="F376" s="190" t="s">
        <v>266</v>
      </c>
      <c r="G376" s="184"/>
      <c r="H376" s="184">
        <v>50</v>
      </c>
      <c r="I376" s="184">
        <v>50</v>
      </c>
      <c r="J376" s="185">
        <v>48.202669999999998</v>
      </c>
    </row>
    <row r="377" spans="2:10" x14ac:dyDescent="0.25">
      <c r="B377" s="511"/>
      <c r="C377" s="508"/>
      <c r="D377" s="508"/>
      <c r="E377" s="186">
        <v>1940000300</v>
      </c>
      <c r="F377" s="190" t="s">
        <v>372</v>
      </c>
      <c r="G377" s="184"/>
      <c r="H377" s="184">
        <v>0</v>
      </c>
      <c r="I377" s="184">
        <v>0</v>
      </c>
      <c r="J377" s="185">
        <v>3.7639099999999996</v>
      </c>
    </row>
    <row r="378" spans="2:10" x14ac:dyDescent="0.25">
      <c r="B378" s="511"/>
      <c r="C378" s="508"/>
      <c r="D378" s="508"/>
      <c r="E378" s="186">
        <v>1943000110</v>
      </c>
      <c r="F378" s="190" t="s">
        <v>263</v>
      </c>
      <c r="G378" s="184">
        <v>14</v>
      </c>
      <c r="H378" s="184">
        <v>2790</v>
      </c>
      <c r="I378" s="184">
        <v>2545</v>
      </c>
      <c r="J378" s="185">
        <v>2191.7267999999999</v>
      </c>
    </row>
    <row r="379" spans="2:10" x14ac:dyDescent="0.25">
      <c r="B379" s="511"/>
      <c r="C379" s="508"/>
      <c r="D379" s="508"/>
      <c r="E379" s="186">
        <v>1943000130</v>
      </c>
      <c r="F379" s="190" t="s">
        <v>265</v>
      </c>
      <c r="G379" s="184"/>
      <c r="H379" s="184">
        <v>610</v>
      </c>
      <c r="I379" s="184">
        <v>620</v>
      </c>
      <c r="J379" s="185">
        <v>542.82222999999999</v>
      </c>
    </row>
    <row r="380" spans="2:10" x14ac:dyDescent="0.25">
      <c r="B380" s="511"/>
      <c r="C380" s="508"/>
      <c r="D380" s="508"/>
      <c r="E380" s="186">
        <v>1943000140</v>
      </c>
      <c r="F380" s="190" t="s">
        <v>467</v>
      </c>
      <c r="G380" s="184"/>
      <c r="H380" s="184">
        <v>40</v>
      </c>
      <c r="I380" s="184">
        <v>40</v>
      </c>
      <c r="J380" s="185">
        <v>29.821680000000001</v>
      </c>
    </row>
    <row r="381" spans="2:10" x14ac:dyDescent="0.25">
      <c r="B381" s="511"/>
      <c r="C381" s="508"/>
      <c r="D381" s="508"/>
      <c r="E381" s="186">
        <v>1943000210</v>
      </c>
      <c r="F381" s="190" t="s">
        <v>267</v>
      </c>
      <c r="G381" s="184">
        <v>1</v>
      </c>
      <c r="H381" s="184">
        <v>230</v>
      </c>
      <c r="I381" s="184">
        <v>230</v>
      </c>
      <c r="J381" s="185">
        <v>0</v>
      </c>
    </row>
    <row r="382" spans="2:10" x14ac:dyDescent="0.25">
      <c r="B382" s="511"/>
      <c r="C382" s="508"/>
      <c r="D382" s="508"/>
      <c r="E382" s="186">
        <v>1943000430</v>
      </c>
      <c r="F382" s="190" t="s">
        <v>468</v>
      </c>
      <c r="G382" s="184"/>
      <c r="H382" s="184">
        <v>30</v>
      </c>
      <c r="I382" s="184">
        <v>30</v>
      </c>
      <c r="J382" s="185">
        <v>20.564509999999999</v>
      </c>
    </row>
    <row r="383" spans="2:10" x14ac:dyDescent="0.25">
      <c r="B383" s="511"/>
      <c r="C383" s="508"/>
      <c r="D383" s="508"/>
      <c r="E383" s="186">
        <v>1943000492</v>
      </c>
      <c r="F383" s="190" t="s">
        <v>268</v>
      </c>
      <c r="G383" s="184"/>
      <c r="H383" s="184">
        <v>0</v>
      </c>
      <c r="I383" s="184">
        <v>50</v>
      </c>
      <c r="J383" s="185">
        <v>45.839129999999997</v>
      </c>
    </row>
    <row r="384" spans="2:10" x14ac:dyDescent="0.25">
      <c r="B384" s="511"/>
      <c r="C384" s="508"/>
      <c r="D384" s="508"/>
      <c r="E384" s="186">
        <v>1943000511</v>
      </c>
      <c r="F384" s="190" t="s">
        <v>469</v>
      </c>
      <c r="G384" s="184"/>
      <c r="H384" s="184">
        <v>8</v>
      </c>
      <c r="I384" s="184">
        <v>8</v>
      </c>
      <c r="J384" s="185">
        <v>6.9083600000000001</v>
      </c>
    </row>
    <row r="385" spans="2:10" x14ac:dyDescent="0.25">
      <c r="B385" s="511"/>
      <c r="C385" s="508"/>
      <c r="D385" s="508"/>
      <c r="E385" s="186">
        <v>1943000521</v>
      </c>
      <c r="F385" s="190" t="s">
        <v>470</v>
      </c>
      <c r="G385" s="184"/>
      <c r="H385" s="184">
        <v>30</v>
      </c>
      <c r="I385" s="184">
        <v>30</v>
      </c>
      <c r="J385" s="185">
        <v>0</v>
      </c>
    </row>
    <row r="386" spans="2:10" x14ac:dyDescent="0.25">
      <c r="B386" s="511"/>
      <c r="C386" s="508"/>
      <c r="D386" s="508"/>
      <c r="E386" s="186">
        <v>1943000531</v>
      </c>
      <c r="F386" s="190" t="s">
        <v>471</v>
      </c>
      <c r="G386" s="184"/>
      <c r="H386" s="184">
        <v>50</v>
      </c>
      <c r="I386" s="184">
        <v>50</v>
      </c>
      <c r="J386" s="185">
        <v>51.896430000000002</v>
      </c>
    </row>
    <row r="387" spans="2:10" x14ac:dyDescent="0.25">
      <c r="B387" s="511"/>
      <c r="C387" s="508"/>
      <c r="D387" s="508"/>
      <c r="E387" s="186">
        <v>1943000532</v>
      </c>
      <c r="F387" s="190" t="s">
        <v>472</v>
      </c>
      <c r="G387" s="184"/>
      <c r="H387" s="184">
        <v>30</v>
      </c>
      <c r="I387" s="184">
        <v>30</v>
      </c>
      <c r="J387" s="185">
        <v>30</v>
      </c>
    </row>
    <row r="388" spans="2:10" x14ac:dyDescent="0.25">
      <c r="B388" s="511"/>
      <c r="C388" s="508"/>
      <c r="D388" s="508"/>
      <c r="E388" s="186">
        <v>1943000533</v>
      </c>
      <c r="F388" s="190" t="s">
        <v>473</v>
      </c>
      <c r="G388" s="184"/>
      <c r="H388" s="184">
        <v>90</v>
      </c>
      <c r="I388" s="184">
        <v>90</v>
      </c>
      <c r="J388" s="185">
        <v>75.013000000000005</v>
      </c>
    </row>
    <row r="389" spans="2:10" x14ac:dyDescent="0.25">
      <c r="B389" s="511"/>
      <c r="C389" s="508"/>
      <c r="D389" s="508"/>
      <c r="E389" s="186">
        <v>1943000560</v>
      </c>
      <c r="F389" s="190" t="s">
        <v>474</v>
      </c>
      <c r="G389" s="184"/>
      <c r="H389" s="184">
        <v>120</v>
      </c>
      <c r="I389" s="184">
        <v>120</v>
      </c>
      <c r="J389" s="185">
        <v>88.232699999999994</v>
      </c>
    </row>
    <row r="390" spans="2:10" x14ac:dyDescent="0.25">
      <c r="B390" s="511"/>
      <c r="C390" s="508"/>
      <c r="D390" s="508"/>
      <c r="E390" s="186">
        <v>1943000580</v>
      </c>
      <c r="F390" s="190" t="s">
        <v>272</v>
      </c>
      <c r="G390" s="184"/>
      <c r="H390" s="184">
        <v>150</v>
      </c>
      <c r="I390" s="184">
        <v>100</v>
      </c>
      <c r="J390" s="185">
        <v>71.458730000000003</v>
      </c>
    </row>
    <row r="391" spans="2:10" x14ac:dyDescent="0.25">
      <c r="B391" s="511"/>
      <c r="C391" s="508"/>
      <c r="D391" s="508"/>
      <c r="E391" s="186">
        <v>1943000753</v>
      </c>
      <c r="F391" s="190" t="s">
        <v>475</v>
      </c>
      <c r="G391" s="184"/>
      <c r="H391" s="184">
        <v>90</v>
      </c>
      <c r="I391" s="184">
        <v>90</v>
      </c>
      <c r="J391" s="185">
        <v>84.193960000000004</v>
      </c>
    </row>
    <row r="392" spans="2:10" x14ac:dyDescent="0.25">
      <c r="B392" s="511"/>
      <c r="C392" s="508"/>
      <c r="D392" s="508"/>
      <c r="E392" s="186">
        <v>1943000756</v>
      </c>
      <c r="F392" s="190" t="s">
        <v>476</v>
      </c>
      <c r="G392" s="184"/>
      <c r="H392" s="184">
        <v>10</v>
      </c>
      <c r="I392" s="184">
        <v>27</v>
      </c>
      <c r="J392" s="185">
        <v>9.744959999999999</v>
      </c>
    </row>
    <row r="393" spans="2:10" x14ac:dyDescent="0.25">
      <c r="B393" s="511"/>
      <c r="C393" s="508"/>
      <c r="D393" s="508"/>
      <c r="E393" s="186">
        <v>1943000757</v>
      </c>
      <c r="F393" s="190" t="s">
        <v>477</v>
      </c>
      <c r="G393" s="184"/>
      <c r="H393" s="184">
        <v>35</v>
      </c>
      <c r="I393" s="184">
        <v>35</v>
      </c>
      <c r="J393" s="185">
        <v>44.063129999999994</v>
      </c>
    </row>
    <row r="394" spans="2:10" x14ac:dyDescent="0.25">
      <c r="B394" s="511"/>
      <c r="C394" s="508"/>
      <c r="D394" s="508"/>
      <c r="E394" s="186">
        <v>1943000760</v>
      </c>
      <c r="F394" s="190" t="s">
        <v>478</v>
      </c>
      <c r="G394" s="184"/>
      <c r="H394" s="184">
        <v>52</v>
      </c>
      <c r="I394" s="184">
        <v>50</v>
      </c>
      <c r="J394" s="185">
        <v>49.991999999999997</v>
      </c>
    </row>
    <row r="395" spans="2:10" x14ac:dyDescent="0.25">
      <c r="B395" s="511"/>
      <c r="C395" s="508"/>
      <c r="D395" s="508"/>
      <c r="E395" s="186">
        <v>1943000761</v>
      </c>
      <c r="F395" s="190" t="s">
        <v>479</v>
      </c>
      <c r="G395" s="184"/>
      <c r="H395" s="184">
        <v>320</v>
      </c>
      <c r="I395" s="184">
        <v>280</v>
      </c>
      <c r="J395" s="185">
        <v>273.77999999999997</v>
      </c>
    </row>
    <row r="396" spans="2:10" x14ac:dyDescent="0.25">
      <c r="B396" s="511"/>
      <c r="C396" s="508"/>
      <c r="D396" s="508"/>
      <c r="E396" s="186">
        <v>1943000780</v>
      </c>
      <c r="F396" s="190" t="s">
        <v>480</v>
      </c>
      <c r="G396" s="184"/>
      <c r="H396" s="184">
        <v>50</v>
      </c>
      <c r="I396" s="184">
        <v>50</v>
      </c>
      <c r="J396" s="185">
        <v>19.303630000000002</v>
      </c>
    </row>
    <row r="397" spans="2:10" x14ac:dyDescent="0.25">
      <c r="B397" s="511"/>
      <c r="C397" s="508"/>
      <c r="D397" s="508"/>
      <c r="E397" s="186">
        <v>1943000930</v>
      </c>
      <c r="F397" s="190" t="s">
        <v>481</v>
      </c>
      <c r="G397" s="184"/>
      <c r="H397" s="184">
        <v>150</v>
      </c>
      <c r="I397" s="184">
        <v>150</v>
      </c>
      <c r="J397" s="185">
        <v>122.84195</v>
      </c>
    </row>
    <row r="398" spans="2:10" x14ac:dyDescent="0.25">
      <c r="B398" s="511"/>
      <c r="C398" s="508"/>
      <c r="D398" s="508"/>
      <c r="E398" s="186">
        <v>1943000931</v>
      </c>
      <c r="F398" s="190" t="s">
        <v>482</v>
      </c>
      <c r="G398" s="184"/>
      <c r="H398" s="184">
        <v>60</v>
      </c>
      <c r="I398" s="184">
        <v>0</v>
      </c>
      <c r="J398" s="185">
        <v>0</v>
      </c>
    </row>
    <row r="399" spans="2:10" x14ac:dyDescent="0.25">
      <c r="B399" s="511"/>
      <c r="C399" s="508"/>
      <c r="D399" s="508"/>
      <c r="E399" s="186">
        <v>1943001750</v>
      </c>
      <c r="F399" s="190" t="s">
        <v>483</v>
      </c>
      <c r="G399" s="184"/>
      <c r="H399" s="184">
        <v>929</v>
      </c>
      <c r="I399" s="184">
        <v>865</v>
      </c>
      <c r="J399" s="185">
        <v>619.98437999999999</v>
      </c>
    </row>
    <row r="400" spans="2:10" x14ac:dyDescent="0.25">
      <c r="B400" s="511"/>
      <c r="C400" s="508"/>
      <c r="D400" s="508"/>
      <c r="E400" s="186">
        <v>1943001751</v>
      </c>
      <c r="F400" s="190" t="s">
        <v>484</v>
      </c>
      <c r="G400" s="184"/>
      <c r="H400" s="184">
        <v>440</v>
      </c>
      <c r="I400" s="184">
        <v>200</v>
      </c>
      <c r="J400" s="185">
        <v>0</v>
      </c>
    </row>
    <row r="401" spans="2:10" x14ac:dyDescent="0.25">
      <c r="B401" s="511"/>
      <c r="C401" s="508"/>
      <c r="D401" s="508"/>
      <c r="E401" s="186">
        <v>1943001752</v>
      </c>
      <c r="F401" s="190" t="s">
        <v>485</v>
      </c>
      <c r="G401" s="184"/>
      <c r="H401" s="184">
        <v>1175</v>
      </c>
      <c r="I401" s="184">
        <v>1138</v>
      </c>
      <c r="J401" s="185">
        <v>947.26810999999998</v>
      </c>
    </row>
    <row r="402" spans="2:10" x14ac:dyDescent="0.25">
      <c r="B402" s="511"/>
      <c r="C402" s="508"/>
      <c r="D402" s="509"/>
      <c r="E402" s="186">
        <v>1943001753</v>
      </c>
      <c r="F402" s="190" t="s">
        <v>486</v>
      </c>
      <c r="G402" s="184"/>
      <c r="H402" s="184">
        <v>2627</v>
      </c>
      <c r="I402" s="184">
        <v>1550</v>
      </c>
      <c r="J402" s="185">
        <v>1553.9680000000001</v>
      </c>
    </row>
    <row r="403" spans="2:10" x14ac:dyDescent="0.25">
      <c r="B403" s="511"/>
      <c r="C403" s="508"/>
      <c r="D403" s="255" t="s">
        <v>419</v>
      </c>
      <c r="E403" s="191"/>
      <c r="F403" s="191"/>
      <c r="G403" s="192">
        <v>21</v>
      </c>
      <c r="H403" s="192">
        <v>11616</v>
      </c>
      <c r="I403" s="192">
        <v>9748</v>
      </c>
      <c r="J403" s="193">
        <v>7941.3602299999984</v>
      </c>
    </row>
    <row r="404" spans="2:10" x14ac:dyDescent="0.25">
      <c r="B404" s="511"/>
      <c r="C404" s="508"/>
      <c r="D404" s="507" t="s">
        <v>161</v>
      </c>
      <c r="E404" s="186">
        <v>1764000750</v>
      </c>
      <c r="F404" s="190" t="s">
        <v>291</v>
      </c>
      <c r="G404" s="184"/>
      <c r="H404" s="184">
        <v>162</v>
      </c>
      <c r="I404" s="184">
        <v>162</v>
      </c>
      <c r="J404" s="185">
        <v>291.06</v>
      </c>
    </row>
    <row r="405" spans="2:10" x14ac:dyDescent="0.25">
      <c r="B405" s="511"/>
      <c r="C405" s="508"/>
      <c r="D405" s="508"/>
      <c r="E405" s="186">
        <v>1765000115</v>
      </c>
      <c r="F405" s="190" t="s">
        <v>264</v>
      </c>
      <c r="G405" s="184"/>
      <c r="H405" s="184">
        <v>100</v>
      </c>
      <c r="I405" s="184">
        <v>100</v>
      </c>
      <c r="J405" s="185">
        <v>105.646</v>
      </c>
    </row>
    <row r="406" spans="2:10" x14ac:dyDescent="0.25">
      <c r="B406" s="511"/>
      <c r="C406" s="508"/>
      <c r="D406" s="508"/>
      <c r="E406" s="186">
        <v>1765000720</v>
      </c>
      <c r="F406" s="190" t="s">
        <v>487</v>
      </c>
      <c r="G406" s="184"/>
      <c r="H406" s="184">
        <v>15</v>
      </c>
      <c r="I406" s="184">
        <v>15</v>
      </c>
      <c r="J406" s="185">
        <v>15</v>
      </c>
    </row>
    <row r="407" spans="2:10" x14ac:dyDescent="0.25">
      <c r="B407" s="511"/>
      <c r="C407" s="508"/>
      <c r="D407" s="508"/>
      <c r="E407" s="186">
        <v>1870000110</v>
      </c>
      <c r="F407" s="190" t="s">
        <v>488</v>
      </c>
      <c r="G407" s="184">
        <v>3</v>
      </c>
      <c r="H407" s="184">
        <v>440</v>
      </c>
      <c r="I407" s="184">
        <v>440</v>
      </c>
      <c r="J407" s="185">
        <v>464.77465999999998</v>
      </c>
    </row>
    <row r="408" spans="2:10" x14ac:dyDescent="0.25">
      <c r="B408" s="511"/>
      <c r="C408" s="508"/>
      <c r="D408" s="508"/>
      <c r="E408" s="186">
        <v>1870000130</v>
      </c>
      <c r="F408" s="190" t="s">
        <v>265</v>
      </c>
      <c r="G408" s="184"/>
      <c r="H408" s="184">
        <v>70</v>
      </c>
      <c r="I408" s="184">
        <v>70</v>
      </c>
      <c r="J408" s="185">
        <v>49.777740000000001</v>
      </c>
    </row>
    <row r="409" spans="2:10" x14ac:dyDescent="0.25">
      <c r="B409" s="511"/>
      <c r="C409" s="508"/>
      <c r="D409" s="508"/>
      <c r="E409" s="186">
        <v>1870000140</v>
      </c>
      <c r="F409" s="190" t="s">
        <v>266</v>
      </c>
      <c r="G409" s="184"/>
      <c r="H409" s="184">
        <v>70</v>
      </c>
      <c r="I409" s="184">
        <v>70</v>
      </c>
      <c r="J409" s="185">
        <v>63.129550000000002</v>
      </c>
    </row>
    <row r="410" spans="2:10" x14ac:dyDescent="0.25">
      <c r="B410" s="511"/>
      <c r="C410" s="508"/>
      <c r="D410" s="509"/>
      <c r="E410" s="186">
        <v>1870000300</v>
      </c>
      <c r="F410" s="190" t="s">
        <v>372</v>
      </c>
      <c r="G410" s="184"/>
      <c r="H410" s="184">
        <v>0</v>
      </c>
      <c r="I410" s="184">
        <v>0</v>
      </c>
      <c r="J410" s="185">
        <v>0.90237000000000001</v>
      </c>
    </row>
    <row r="411" spans="2:10" x14ac:dyDescent="0.25">
      <c r="B411" s="511"/>
      <c r="C411" s="508"/>
      <c r="D411" s="255" t="s">
        <v>422</v>
      </c>
      <c r="E411" s="191"/>
      <c r="F411" s="191"/>
      <c r="G411" s="192">
        <v>3</v>
      </c>
      <c r="H411" s="192">
        <v>857</v>
      </c>
      <c r="I411" s="192">
        <v>857</v>
      </c>
      <c r="J411" s="193">
        <v>990.29031999999995</v>
      </c>
    </row>
    <row r="412" spans="2:10" x14ac:dyDescent="0.25">
      <c r="B412" s="511"/>
      <c r="C412" s="508"/>
      <c r="D412" s="253" t="s">
        <v>162</v>
      </c>
      <c r="E412" s="186">
        <v>1923000810</v>
      </c>
      <c r="F412" s="190" t="s">
        <v>489</v>
      </c>
      <c r="G412" s="184"/>
      <c r="H412" s="184">
        <v>3050</v>
      </c>
      <c r="I412" s="184">
        <v>2750</v>
      </c>
      <c r="J412" s="185">
        <v>2717.2629999999999</v>
      </c>
    </row>
    <row r="413" spans="2:10" ht="20.399999999999999" x14ac:dyDescent="0.25">
      <c r="B413" s="511"/>
      <c r="C413" s="509"/>
      <c r="D413" s="255" t="s">
        <v>424</v>
      </c>
      <c r="E413" s="191"/>
      <c r="F413" s="191"/>
      <c r="G413" s="192"/>
      <c r="H413" s="192">
        <v>3050</v>
      </c>
      <c r="I413" s="192">
        <v>2750</v>
      </c>
      <c r="J413" s="193">
        <v>2717.2629999999999</v>
      </c>
    </row>
    <row r="414" spans="2:10" ht="20.399999999999999" x14ac:dyDescent="0.25">
      <c r="B414" s="512"/>
      <c r="C414" s="258" t="s">
        <v>19</v>
      </c>
      <c r="D414" s="259"/>
      <c r="E414" s="197"/>
      <c r="F414" s="197"/>
      <c r="G414" s="198">
        <v>69.900000000000006</v>
      </c>
      <c r="H414" s="198">
        <v>167008</v>
      </c>
      <c r="I414" s="198">
        <v>152029</v>
      </c>
      <c r="J414" s="199">
        <v>140768.76452999999</v>
      </c>
    </row>
    <row r="415" spans="2:10" ht="20.399999999999999" x14ac:dyDescent="0.25">
      <c r="B415" s="248" t="s">
        <v>163</v>
      </c>
      <c r="C415" s="249"/>
      <c r="D415" s="249"/>
      <c r="E415" s="200"/>
      <c r="F415" s="200"/>
      <c r="G415" s="201">
        <v>69.900000000000006</v>
      </c>
      <c r="H415" s="201">
        <v>130162</v>
      </c>
      <c r="I415" s="201">
        <v>121843</v>
      </c>
      <c r="J415" s="202">
        <v>114745.95306999993</v>
      </c>
    </row>
    <row r="416" spans="2:10" x14ac:dyDescent="0.25">
      <c r="B416" s="510" t="s">
        <v>92</v>
      </c>
      <c r="C416" s="507" t="s">
        <v>7</v>
      </c>
      <c r="D416" s="507" t="s">
        <v>164</v>
      </c>
      <c r="E416" s="186">
        <v>1317910920</v>
      </c>
      <c r="F416" s="190" t="s">
        <v>490</v>
      </c>
      <c r="G416" s="184"/>
      <c r="H416" s="184">
        <v>-624</v>
      </c>
      <c r="I416" s="184">
        <v>-590</v>
      </c>
      <c r="J416" s="185">
        <v>-593.04511000000002</v>
      </c>
    </row>
    <row r="417" spans="2:10" x14ac:dyDescent="0.25">
      <c r="B417" s="511"/>
      <c r="C417" s="508"/>
      <c r="D417" s="509"/>
      <c r="E417" s="186">
        <v>1317910921</v>
      </c>
      <c r="F417" s="190" t="s">
        <v>491</v>
      </c>
      <c r="G417" s="184"/>
      <c r="H417" s="184">
        <v>-254</v>
      </c>
      <c r="I417" s="184">
        <v>-205</v>
      </c>
      <c r="J417" s="185">
        <v>-203.12664999999998</v>
      </c>
    </row>
    <row r="418" spans="2:10" x14ac:dyDescent="0.25">
      <c r="B418" s="511"/>
      <c r="C418" s="508"/>
      <c r="D418" s="255" t="s">
        <v>492</v>
      </c>
      <c r="E418" s="191"/>
      <c r="F418" s="191"/>
      <c r="G418" s="192"/>
      <c r="H418" s="192">
        <v>-878</v>
      </c>
      <c r="I418" s="192">
        <v>-795</v>
      </c>
      <c r="J418" s="193">
        <v>-796.17175999999995</v>
      </c>
    </row>
    <row r="419" spans="2:10" x14ac:dyDescent="0.25">
      <c r="B419" s="511"/>
      <c r="C419" s="508"/>
      <c r="D419" s="507" t="s">
        <v>165</v>
      </c>
      <c r="E419" s="186">
        <v>1312200220</v>
      </c>
      <c r="F419" s="190" t="s">
        <v>493</v>
      </c>
      <c r="G419" s="184"/>
      <c r="H419" s="184">
        <v>-243</v>
      </c>
      <c r="I419" s="184">
        <v>-273</v>
      </c>
      <c r="J419" s="185">
        <v>-145.35756000000001</v>
      </c>
    </row>
    <row r="420" spans="2:10" x14ac:dyDescent="0.25">
      <c r="B420" s="511"/>
      <c r="C420" s="508"/>
      <c r="D420" s="508"/>
      <c r="E420" s="186">
        <v>1313200220</v>
      </c>
      <c r="F420" s="190" t="s">
        <v>494</v>
      </c>
      <c r="G420" s="184"/>
      <c r="H420" s="184">
        <v>-605</v>
      </c>
      <c r="I420" s="184">
        <v>-676</v>
      </c>
      <c r="J420" s="185">
        <v>-862.94927000000007</v>
      </c>
    </row>
    <row r="421" spans="2:10" x14ac:dyDescent="0.25">
      <c r="B421" s="511"/>
      <c r="C421" s="508"/>
      <c r="D421" s="508"/>
      <c r="E421" s="186">
        <v>1314000220</v>
      </c>
      <c r="F421" s="190" t="s">
        <v>495</v>
      </c>
      <c r="G421" s="184"/>
      <c r="H421" s="184">
        <v>-320</v>
      </c>
      <c r="I421" s="184">
        <v>-327</v>
      </c>
      <c r="J421" s="185">
        <v>-268.10940999999997</v>
      </c>
    </row>
    <row r="422" spans="2:10" x14ac:dyDescent="0.25">
      <c r="B422" s="511"/>
      <c r="C422" s="508"/>
      <c r="D422" s="508"/>
      <c r="E422" s="186">
        <v>1315008220</v>
      </c>
      <c r="F422" s="190" t="s">
        <v>496</v>
      </c>
      <c r="G422" s="184"/>
      <c r="H422" s="184">
        <v>-6</v>
      </c>
      <c r="I422" s="184">
        <v>-19</v>
      </c>
      <c r="J422" s="185">
        <v>0</v>
      </c>
    </row>
    <row r="423" spans="2:10" x14ac:dyDescent="0.25">
      <c r="B423" s="511"/>
      <c r="C423" s="508"/>
      <c r="D423" s="508"/>
      <c r="E423" s="186">
        <v>1315009220</v>
      </c>
      <c r="F423" s="190" t="s">
        <v>496</v>
      </c>
      <c r="G423" s="184"/>
      <c r="H423" s="184">
        <v>-8</v>
      </c>
      <c r="I423" s="184">
        <v>-10</v>
      </c>
      <c r="J423" s="185">
        <v>0</v>
      </c>
    </row>
    <row r="424" spans="2:10" x14ac:dyDescent="0.25">
      <c r="B424" s="511"/>
      <c r="C424" s="508"/>
      <c r="D424" s="508"/>
      <c r="E424" s="186">
        <v>1315010220</v>
      </c>
      <c r="F424" s="190" t="s">
        <v>497</v>
      </c>
      <c r="G424" s="184"/>
      <c r="H424" s="184">
        <v>-65</v>
      </c>
      <c r="I424" s="184">
        <v>-65</v>
      </c>
      <c r="J424" s="185">
        <v>0</v>
      </c>
    </row>
    <row r="425" spans="2:10" x14ac:dyDescent="0.25">
      <c r="B425" s="511"/>
      <c r="C425" s="508"/>
      <c r="D425" s="508"/>
      <c r="E425" s="186">
        <v>1315020220</v>
      </c>
      <c r="F425" s="190" t="s">
        <v>498</v>
      </c>
      <c r="G425" s="184"/>
      <c r="H425" s="184">
        <v>-61</v>
      </c>
      <c r="I425" s="184">
        <v>-61</v>
      </c>
      <c r="J425" s="185">
        <v>-51.32</v>
      </c>
    </row>
    <row r="426" spans="2:10" x14ac:dyDescent="0.25">
      <c r="B426" s="511"/>
      <c r="C426" s="508"/>
      <c r="D426" s="508"/>
      <c r="E426" s="186">
        <v>1315030220</v>
      </c>
      <c r="F426" s="190" t="s">
        <v>499</v>
      </c>
      <c r="G426" s="184"/>
      <c r="H426" s="184">
        <v>-56</v>
      </c>
      <c r="I426" s="184">
        <v>-60</v>
      </c>
      <c r="J426" s="185">
        <v>-51.06</v>
      </c>
    </row>
    <row r="427" spans="2:10" x14ac:dyDescent="0.25">
      <c r="B427" s="511"/>
      <c r="C427" s="508"/>
      <c r="D427" s="508"/>
      <c r="E427" s="186">
        <v>1315040220</v>
      </c>
      <c r="F427" s="190" t="s">
        <v>500</v>
      </c>
      <c r="G427" s="184"/>
      <c r="H427" s="184">
        <v>-55</v>
      </c>
      <c r="I427" s="184">
        <v>-57</v>
      </c>
      <c r="J427" s="185">
        <v>-36.850999999999999</v>
      </c>
    </row>
    <row r="428" spans="2:10" x14ac:dyDescent="0.25">
      <c r="B428" s="511"/>
      <c r="C428" s="508"/>
      <c r="D428" s="508"/>
      <c r="E428" s="186">
        <v>1315200220</v>
      </c>
      <c r="F428" s="190" t="s">
        <v>501</v>
      </c>
      <c r="G428" s="184"/>
      <c r="H428" s="184">
        <v>-10</v>
      </c>
      <c r="I428" s="184">
        <v>-11</v>
      </c>
      <c r="J428" s="185">
        <v>0</v>
      </c>
    </row>
    <row r="429" spans="2:10" x14ac:dyDescent="0.25">
      <c r="B429" s="511"/>
      <c r="C429" s="508"/>
      <c r="D429" s="509"/>
      <c r="E429" s="186">
        <v>1315400220</v>
      </c>
      <c r="F429" s="190" t="s">
        <v>502</v>
      </c>
      <c r="G429" s="184"/>
      <c r="H429" s="184">
        <v>-15</v>
      </c>
      <c r="I429" s="184">
        <v>-16</v>
      </c>
      <c r="J429" s="185">
        <v>0</v>
      </c>
    </row>
    <row r="430" spans="2:10" ht="20.399999999999999" x14ac:dyDescent="0.25">
      <c r="B430" s="511"/>
      <c r="C430" s="508"/>
      <c r="D430" s="255" t="s">
        <v>503</v>
      </c>
      <c r="E430" s="191"/>
      <c r="F430" s="191"/>
      <c r="G430" s="192"/>
      <c r="H430" s="192">
        <v>-1444</v>
      </c>
      <c r="I430" s="192">
        <v>-1575</v>
      </c>
      <c r="J430" s="193">
        <v>-1415.6472399999998</v>
      </c>
    </row>
    <row r="431" spans="2:10" x14ac:dyDescent="0.25">
      <c r="B431" s="511"/>
      <c r="C431" s="508"/>
      <c r="D431" s="507" t="s">
        <v>166</v>
      </c>
      <c r="E431" s="186">
        <v>1312000220</v>
      </c>
      <c r="F431" s="190" t="s">
        <v>504</v>
      </c>
      <c r="G431" s="184"/>
      <c r="H431" s="184">
        <v>-100</v>
      </c>
      <c r="I431" s="184">
        <v>-60</v>
      </c>
      <c r="J431" s="185">
        <v>-90.12</v>
      </c>
    </row>
    <row r="432" spans="2:10" x14ac:dyDescent="0.25">
      <c r="B432" s="511"/>
      <c r="C432" s="508"/>
      <c r="D432" s="508"/>
      <c r="E432" s="186">
        <v>1312200411</v>
      </c>
      <c r="F432" s="190" t="s">
        <v>505</v>
      </c>
      <c r="G432" s="184"/>
      <c r="H432" s="184">
        <v>-630</v>
      </c>
      <c r="I432" s="184">
        <v>-468</v>
      </c>
      <c r="J432" s="185">
        <v>-247.06882000000002</v>
      </c>
    </row>
    <row r="433" spans="2:10" x14ac:dyDescent="0.25">
      <c r="B433" s="511"/>
      <c r="C433" s="508"/>
      <c r="D433" s="508"/>
      <c r="E433" s="186">
        <v>1312200420</v>
      </c>
      <c r="F433" s="190" t="s">
        <v>506</v>
      </c>
      <c r="G433" s="184"/>
      <c r="H433" s="184">
        <v>-6</v>
      </c>
      <c r="I433" s="184">
        <v>-6</v>
      </c>
      <c r="J433" s="185">
        <v>0</v>
      </c>
    </row>
    <row r="434" spans="2:10" x14ac:dyDescent="0.25">
      <c r="B434" s="511"/>
      <c r="C434" s="508"/>
      <c r="D434" s="508"/>
      <c r="E434" s="186">
        <v>1312200920</v>
      </c>
      <c r="F434" s="190" t="s">
        <v>507</v>
      </c>
      <c r="G434" s="184"/>
      <c r="H434" s="184">
        <v>-10336</v>
      </c>
      <c r="I434" s="184">
        <v>-12044</v>
      </c>
      <c r="J434" s="185">
        <v>-12823.850369999998</v>
      </c>
    </row>
    <row r="435" spans="2:10" x14ac:dyDescent="0.25">
      <c r="B435" s="511"/>
      <c r="C435" s="508"/>
      <c r="D435" s="508"/>
      <c r="E435" s="186">
        <v>1312200921</v>
      </c>
      <c r="F435" s="190" t="s">
        <v>508</v>
      </c>
      <c r="G435" s="184"/>
      <c r="H435" s="184">
        <v>-88</v>
      </c>
      <c r="I435" s="184">
        <v>-61</v>
      </c>
      <c r="J435" s="185">
        <v>-146.01388</v>
      </c>
    </row>
    <row r="436" spans="2:10" x14ac:dyDescent="0.25">
      <c r="B436" s="511"/>
      <c r="C436" s="508"/>
      <c r="D436" s="508"/>
      <c r="E436" s="186">
        <v>1312201410</v>
      </c>
      <c r="F436" s="190" t="s">
        <v>509</v>
      </c>
      <c r="G436" s="184"/>
      <c r="H436" s="184">
        <v>-1881</v>
      </c>
      <c r="I436" s="184">
        <v>-2079</v>
      </c>
      <c r="J436" s="185">
        <v>-957.26456999999994</v>
      </c>
    </row>
    <row r="437" spans="2:10" x14ac:dyDescent="0.25">
      <c r="B437" s="511"/>
      <c r="C437" s="508"/>
      <c r="D437" s="508"/>
      <c r="E437" s="186">
        <v>1312300410</v>
      </c>
      <c r="F437" s="190" t="s">
        <v>510</v>
      </c>
      <c r="G437" s="184"/>
      <c r="H437" s="184">
        <v>-200</v>
      </c>
      <c r="I437" s="184">
        <v>-618</v>
      </c>
      <c r="J437" s="185">
        <v>-723.35841000000005</v>
      </c>
    </row>
    <row r="438" spans="2:10" x14ac:dyDescent="0.25">
      <c r="B438" s="511"/>
      <c r="C438" s="508"/>
      <c r="D438" s="508"/>
      <c r="E438" s="186">
        <v>1312300920</v>
      </c>
      <c r="F438" s="190" t="s">
        <v>511</v>
      </c>
      <c r="G438" s="184"/>
      <c r="H438" s="184">
        <v>-14334</v>
      </c>
      <c r="I438" s="184">
        <v>-15550</v>
      </c>
      <c r="J438" s="185">
        <v>-21172.25044</v>
      </c>
    </row>
    <row r="439" spans="2:10" x14ac:dyDescent="0.25">
      <c r="B439" s="511"/>
      <c r="C439" s="508"/>
      <c r="D439" s="508"/>
      <c r="E439" s="186">
        <v>1312300921</v>
      </c>
      <c r="F439" s="190" t="s">
        <v>512</v>
      </c>
      <c r="G439" s="184"/>
      <c r="H439" s="184">
        <v>-11968</v>
      </c>
      <c r="I439" s="184">
        <v>-13840</v>
      </c>
      <c r="J439" s="185">
        <v>-9022.1831700000002</v>
      </c>
    </row>
    <row r="440" spans="2:10" x14ac:dyDescent="0.25">
      <c r="B440" s="511"/>
      <c r="C440" s="508"/>
      <c r="D440" s="508"/>
      <c r="E440" s="186">
        <v>1312310923</v>
      </c>
      <c r="F440" s="190" t="s">
        <v>513</v>
      </c>
      <c r="G440" s="184"/>
      <c r="H440" s="184">
        <v>-1366</v>
      </c>
      <c r="I440" s="184">
        <v>-1490</v>
      </c>
      <c r="J440" s="185">
        <v>-1687.36726</v>
      </c>
    </row>
    <row r="441" spans="2:10" x14ac:dyDescent="0.25">
      <c r="B441" s="511"/>
      <c r="C441" s="508"/>
      <c r="D441" s="508"/>
      <c r="E441" s="186">
        <v>1312500410</v>
      </c>
      <c r="F441" s="190" t="s">
        <v>514</v>
      </c>
      <c r="G441" s="184"/>
      <c r="H441" s="184">
        <v>-27717</v>
      </c>
      <c r="I441" s="184">
        <v>-27898</v>
      </c>
      <c r="J441" s="185">
        <v>-26121.218659999999</v>
      </c>
    </row>
    <row r="442" spans="2:10" x14ac:dyDescent="0.25">
      <c r="B442" s="511"/>
      <c r="C442" s="508"/>
      <c r="D442" s="508"/>
      <c r="E442" s="186">
        <v>1312500990</v>
      </c>
      <c r="F442" s="190" t="s">
        <v>515</v>
      </c>
      <c r="G442" s="184"/>
      <c r="H442" s="184">
        <v>-300</v>
      </c>
      <c r="I442" s="184">
        <v>-300</v>
      </c>
      <c r="J442" s="185">
        <v>-284.69600000000003</v>
      </c>
    </row>
    <row r="443" spans="2:10" x14ac:dyDescent="0.25">
      <c r="B443" s="511"/>
      <c r="C443" s="508"/>
      <c r="D443" s="508"/>
      <c r="E443" s="186">
        <v>1312610410</v>
      </c>
      <c r="F443" s="190" t="s">
        <v>516</v>
      </c>
      <c r="G443" s="184"/>
      <c r="H443" s="184">
        <v>-488</v>
      </c>
      <c r="I443" s="184">
        <v>-478</v>
      </c>
      <c r="J443" s="185">
        <v>-755.20260999999994</v>
      </c>
    </row>
    <row r="444" spans="2:10" x14ac:dyDescent="0.25">
      <c r="B444" s="511"/>
      <c r="C444" s="508"/>
      <c r="D444" s="508"/>
      <c r="E444" s="186">
        <v>1312810920</v>
      </c>
      <c r="F444" s="190" t="s">
        <v>517</v>
      </c>
      <c r="G444" s="184"/>
      <c r="H444" s="184">
        <v>-753</v>
      </c>
      <c r="I444" s="184">
        <v>-753</v>
      </c>
      <c r="J444" s="185">
        <v>-200.29364999999999</v>
      </c>
    </row>
    <row r="445" spans="2:10" x14ac:dyDescent="0.25">
      <c r="B445" s="511"/>
      <c r="C445" s="508"/>
      <c r="D445" s="508"/>
      <c r="E445" s="186">
        <v>1312820920</v>
      </c>
      <c r="F445" s="190" t="s">
        <v>518</v>
      </c>
      <c r="G445" s="184"/>
      <c r="H445" s="184">
        <v>-60</v>
      </c>
      <c r="I445" s="184">
        <v>-60</v>
      </c>
      <c r="J445" s="185">
        <v>0</v>
      </c>
    </row>
    <row r="446" spans="2:10" x14ac:dyDescent="0.25">
      <c r="B446" s="511"/>
      <c r="C446" s="508"/>
      <c r="D446" s="508"/>
      <c r="E446" s="186">
        <v>1312821420</v>
      </c>
      <c r="F446" s="190" t="s">
        <v>519</v>
      </c>
      <c r="G446" s="184"/>
      <c r="H446" s="184">
        <v>-6108</v>
      </c>
      <c r="I446" s="184">
        <v>-6579</v>
      </c>
      <c r="J446" s="185">
        <v>-6594.9145399999998</v>
      </c>
    </row>
    <row r="447" spans="2:10" x14ac:dyDescent="0.25">
      <c r="B447" s="511"/>
      <c r="C447" s="508"/>
      <c r="D447" s="509"/>
      <c r="E447" s="186">
        <v>1312821920</v>
      </c>
      <c r="F447" s="190" t="s">
        <v>520</v>
      </c>
      <c r="G447" s="184"/>
      <c r="H447" s="184">
        <v>-1240</v>
      </c>
      <c r="I447" s="184">
        <v>-1250</v>
      </c>
      <c r="J447" s="185">
        <v>-1584.3746100000001</v>
      </c>
    </row>
    <row r="448" spans="2:10" x14ac:dyDescent="0.25">
      <c r="B448" s="511"/>
      <c r="C448" s="508"/>
      <c r="D448" s="255" t="s">
        <v>521</v>
      </c>
      <c r="E448" s="191"/>
      <c r="F448" s="191"/>
      <c r="G448" s="192"/>
      <c r="H448" s="192">
        <v>-77575</v>
      </c>
      <c r="I448" s="192">
        <v>-83534</v>
      </c>
      <c r="J448" s="193">
        <v>-82410.176989999993</v>
      </c>
    </row>
    <row r="449" spans="2:10" x14ac:dyDescent="0.25">
      <c r="B449" s="511"/>
      <c r="C449" s="508"/>
      <c r="D449" s="507" t="s">
        <v>167</v>
      </c>
      <c r="E449" s="186">
        <v>1317800920</v>
      </c>
      <c r="F449" s="190" t="s">
        <v>522</v>
      </c>
      <c r="G449" s="184"/>
      <c r="H449" s="184">
        <v>-4400</v>
      </c>
      <c r="I449" s="184">
        <v>-5050</v>
      </c>
      <c r="J449" s="185">
        <v>-5014.9877000000006</v>
      </c>
    </row>
    <row r="450" spans="2:10" x14ac:dyDescent="0.25">
      <c r="B450" s="511"/>
      <c r="C450" s="508"/>
      <c r="D450" s="508"/>
      <c r="E450" s="186">
        <v>1317800921</v>
      </c>
      <c r="F450" s="190" t="s">
        <v>523</v>
      </c>
      <c r="G450" s="184"/>
      <c r="H450" s="184">
        <v>-8250</v>
      </c>
      <c r="I450" s="184">
        <v>-6150</v>
      </c>
      <c r="J450" s="185">
        <v>-6394.89408</v>
      </c>
    </row>
    <row r="451" spans="2:10" x14ac:dyDescent="0.25">
      <c r="B451" s="511"/>
      <c r="C451" s="508"/>
      <c r="D451" s="509"/>
      <c r="E451" s="186">
        <v>1317800922</v>
      </c>
      <c r="F451" s="190" t="s">
        <v>524</v>
      </c>
      <c r="G451" s="184"/>
      <c r="H451" s="184">
        <v>-920</v>
      </c>
      <c r="I451" s="184">
        <v>-873</v>
      </c>
      <c r="J451" s="185">
        <v>-916.89103</v>
      </c>
    </row>
    <row r="452" spans="2:10" x14ac:dyDescent="0.25">
      <c r="B452" s="511"/>
      <c r="C452" s="508"/>
      <c r="D452" s="255" t="s">
        <v>525</v>
      </c>
      <c r="E452" s="191"/>
      <c r="F452" s="191"/>
      <c r="G452" s="192"/>
      <c r="H452" s="192">
        <v>-13570</v>
      </c>
      <c r="I452" s="192">
        <v>-12073</v>
      </c>
      <c r="J452" s="193">
        <v>-12326.77281</v>
      </c>
    </row>
    <row r="453" spans="2:10" x14ac:dyDescent="0.25">
      <c r="B453" s="511"/>
      <c r="C453" s="508"/>
      <c r="D453" s="507" t="s">
        <v>168</v>
      </c>
      <c r="E453" s="186">
        <v>1314000920</v>
      </c>
      <c r="F453" s="190" t="s">
        <v>526</v>
      </c>
      <c r="G453" s="184"/>
      <c r="H453" s="184">
        <v>-13100</v>
      </c>
      <c r="I453" s="184">
        <v>-12500</v>
      </c>
      <c r="J453" s="185">
        <v>-12337.808570000001</v>
      </c>
    </row>
    <row r="454" spans="2:10" x14ac:dyDescent="0.25">
      <c r="B454" s="511"/>
      <c r="C454" s="508"/>
      <c r="D454" s="508"/>
      <c r="E454" s="186">
        <v>1314000921</v>
      </c>
      <c r="F454" s="190" t="s">
        <v>527</v>
      </c>
      <c r="G454" s="184"/>
      <c r="H454" s="184">
        <v>2060</v>
      </c>
      <c r="I454" s="184">
        <v>2043</v>
      </c>
      <c r="J454" s="185">
        <v>1755.98388</v>
      </c>
    </row>
    <row r="455" spans="2:10" x14ac:dyDescent="0.25">
      <c r="B455" s="511"/>
      <c r="C455" s="508"/>
      <c r="D455" s="508"/>
      <c r="E455" s="186">
        <v>1314000925</v>
      </c>
      <c r="F455" s="190" t="s">
        <v>528</v>
      </c>
      <c r="G455" s="184"/>
      <c r="H455" s="184">
        <v>-15</v>
      </c>
      <c r="I455" s="184">
        <v>-15</v>
      </c>
      <c r="J455" s="185">
        <v>0.39782999999999996</v>
      </c>
    </row>
    <row r="456" spans="2:10" x14ac:dyDescent="0.25">
      <c r="B456" s="511"/>
      <c r="C456" s="508"/>
      <c r="D456" s="508"/>
      <c r="E456" s="186">
        <v>1314005490</v>
      </c>
      <c r="F456" s="190" t="s">
        <v>529</v>
      </c>
      <c r="G456" s="184"/>
      <c r="H456" s="184">
        <v>0</v>
      </c>
      <c r="I456" s="184">
        <v>-70</v>
      </c>
      <c r="J456" s="185">
        <v>0</v>
      </c>
    </row>
    <row r="457" spans="2:10" x14ac:dyDescent="0.25">
      <c r="B457" s="511"/>
      <c r="C457" s="508"/>
      <c r="D457" s="508"/>
      <c r="E457" s="186">
        <v>1314010920</v>
      </c>
      <c r="F457" s="190" t="s">
        <v>530</v>
      </c>
      <c r="G457" s="184"/>
      <c r="H457" s="184">
        <v>-5427</v>
      </c>
      <c r="I457" s="184">
        <v>-5839</v>
      </c>
      <c r="J457" s="185">
        <v>-3857.009</v>
      </c>
    </row>
    <row r="458" spans="2:10" x14ac:dyDescent="0.25">
      <c r="B458" s="511"/>
      <c r="C458" s="508"/>
      <c r="D458" s="509"/>
      <c r="E458" s="186">
        <v>1314010921</v>
      </c>
      <c r="F458" s="190" t="s">
        <v>531</v>
      </c>
      <c r="G458" s="184"/>
      <c r="H458" s="184">
        <v>-253</v>
      </c>
      <c r="I458" s="184"/>
      <c r="J458" s="185">
        <v>0</v>
      </c>
    </row>
    <row r="459" spans="2:10" x14ac:dyDescent="0.25">
      <c r="B459" s="511"/>
      <c r="C459" s="508"/>
      <c r="D459" s="255" t="s">
        <v>532</v>
      </c>
      <c r="E459" s="191"/>
      <c r="F459" s="191"/>
      <c r="G459" s="192"/>
      <c r="H459" s="192">
        <v>-16735</v>
      </c>
      <c r="I459" s="192">
        <v>-16381</v>
      </c>
      <c r="J459" s="193">
        <v>-14438.435860000001</v>
      </c>
    </row>
    <row r="460" spans="2:10" x14ac:dyDescent="0.25">
      <c r="B460" s="511"/>
      <c r="C460" s="508"/>
      <c r="D460" s="507" t="s">
        <v>169</v>
      </c>
      <c r="E460" s="186">
        <v>1313200411</v>
      </c>
      <c r="F460" s="190" t="s">
        <v>533</v>
      </c>
      <c r="G460" s="184"/>
      <c r="H460" s="184">
        <v>-550</v>
      </c>
      <c r="I460" s="184">
        <v>-370</v>
      </c>
      <c r="J460" s="185">
        <v>-125</v>
      </c>
    </row>
    <row r="461" spans="2:10" x14ac:dyDescent="0.25">
      <c r="B461" s="511"/>
      <c r="C461" s="508"/>
      <c r="D461" s="508"/>
      <c r="E461" s="186">
        <v>1313200430</v>
      </c>
      <c r="F461" s="190" t="s">
        <v>534</v>
      </c>
      <c r="G461" s="184"/>
      <c r="H461" s="184">
        <v>-550</v>
      </c>
      <c r="I461" s="184">
        <v>-550</v>
      </c>
      <c r="J461" s="185">
        <v>-575.71890000000008</v>
      </c>
    </row>
    <row r="462" spans="2:10" x14ac:dyDescent="0.25">
      <c r="B462" s="511"/>
      <c r="C462" s="508"/>
      <c r="D462" s="508"/>
      <c r="E462" s="186">
        <v>1313200431</v>
      </c>
      <c r="F462" s="190" t="s">
        <v>535</v>
      </c>
      <c r="G462" s="184"/>
      <c r="H462" s="184">
        <v>-2500</v>
      </c>
      <c r="I462" s="184">
        <v>-1800</v>
      </c>
      <c r="J462" s="185">
        <v>-2802.6651000000002</v>
      </c>
    </row>
    <row r="463" spans="2:10" x14ac:dyDescent="0.25">
      <c r="B463" s="511"/>
      <c r="C463" s="508"/>
      <c r="D463" s="508"/>
      <c r="E463" s="186">
        <v>1313200590</v>
      </c>
      <c r="F463" s="190" t="s">
        <v>536</v>
      </c>
      <c r="G463" s="184"/>
      <c r="H463" s="184">
        <v>-1650</v>
      </c>
      <c r="I463" s="184">
        <v>-1650</v>
      </c>
      <c r="J463" s="185">
        <v>-5</v>
      </c>
    </row>
    <row r="464" spans="2:10" x14ac:dyDescent="0.25">
      <c r="B464" s="511"/>
      <c r="C464" s="508"/>
      <c r="D464" s="508"/>
      <c r="E464" s="186">
        <v>1313200790</v>
      </c>
      <c r="F464" s="190" t="s">
        <v>537</v>
      </c>
      <c r="G464" s="184"/>
      <c r="H464" s="184">
        <v>-83</v>
      </c>
      <c r="I464" s="184">
        <v>-150</v>
      </c>
      <c r="J464" s="185">
        <v>-86.099000000000004</v>
      </c>
    </row>
    <row r="465" spans="2:10" x14ac:dyDescent="0.25">
      <c r="B465" s="511"/>
      <c r="C465" s="508"/>
      <c r="D465" s="508"/>
      <c r="E465" s="186">
        <v>1313200920</v>
      </c>
      <c r="F465" s="190" t="s">
        <v>538</v>
      </c>
      <c r="G465" s="184"/>
      <c r="H465" s="184">
        <v>-9500</v>
      </c>
      <c r="I465" s="184">
        <v>-9500</v>
      </c>
      <c r="J465" s="185">
        <v>-9310.2961300000006</v>
      </c>
    </row>
    <row r="466" spans="2:10" x14ac:dyDescent="0.25">
      <c r="B466" s="511"/>
      <c r="C466" s="508"/>
      <c r="D466" s="508"/>
      <c r="E466" s="186">
        <v>1313200922</v>
      </c>
      <c r="F466" s="190" t="s">
        <v>539</v>
      </c>
      <c r="G466" s="184"/>
      <c r="H466" s="184">
        <v>-3200</v>
      </c>
      <c r="I466" s="184">
        <v>-3440</v>
      </c>
      <c r="J466" s="185">
        <v>-3028.1431000000002</v>
      </c>
    </row>
    <row r="467" spans="2:10" x14ac:dyDescent="0.25">
      <c r="B467" s="511"/>
      <c r="C467" s="508"/>
      <c r="D467" s="508"/>
      <c r="E467" s="186">
        <v>1313200923</v>
      </c>
      <c r="F467" s="190" t="s">
        <v>540</v>
      </c>
      <c r="G467" s="184"/>
      <c r="H467" s="184">
        <v>0</v>
      </c>
      <c r="I467" s="184">
        <v>0</v>
      </c>
      <c r="J467" s="185">
        <v>3.7527399999999997</v>
      </c>
    </row>
    <row r="468" spans="2:10" x14ac:dyDescent="0.25">
      <c r="B468" s="511"/>
      <c r="C468" s="508"/>
      <c r="D468" s="508"/>
      <c r="E468" s="186">
        <v>1313200925</v>
      </c>
      <c r="F468" s="190" t="s">
        <v>541</v>
      </c>
      <c r="G468" s="184"/>
      <c r="H468" s="184">
        <v>-60</v>
      </c>
      <c r="I468" s="184">
        <v>-60</v>
      </c>
      <c r="J468" s="185">
        <v>-0.78733000000000009</v>
      </c>
    </row>
    <row r="469" spans="2:10" x14ac:dyDescent="0.25">
      <c r="B469" s="511"/>
      <c r="C469" s="508"/>
      <c r="D469" s="508"/>
      <c r="E469" s="186">
        <v>1313200926</v>
      </c>
      <c r="F469" s="190" t="s">
        <v>542</v>
      </c>
      <c r="G469" s="184"/>
      <c r="H469" s="184">
        <v>4125</v>
      </c>
      <c r="I469" s="184">
        <v>4107</v>
      </c>
      <c r="J469" s="185">
        <v>4327.4502999999995</v>
      </c>
    </row>
    <row r="470" spans="2:10" x14ac:dyDescent="0.25">
      <c r="B470" s="511"/>
      <c r="C470" s="508"/>
      <c r="D470" s="508"/>
      <c r="E470" s="186">
        <v>1313200928</v>
      </c>
      <c r="F470" s="190" t="s">
        <v>543</v>
      </c>
      <c r="G470" s="184"/>
      <c r="H470" s="184">
        <v>0</v>
      </c>
      <c r="I470" s="184">
        <v>0</v>
      </c>
      <c r="J470" s="185">
        <v>-7.1942599999999999</v>
      </c>
    </row>
    <row r="471" spans="2:10" x14ac:dyDescent="0.25">
      <c r="B471" s="511"/>
      <c r="C471" s="508"/>
      <c r="D471" s="508"/>
      <c r="E471" s="186">
        <v>1313205490</v>
      </c>
      <c r="F471" s="190" t="s">
        <v>544</v>
      </c>
      <c r="G471" s="184"/>
      <c r="H471" s="184">
        <v>-200</v>
      </c>
      <c r="I471" s="184">
        <v>-150</v>
      </c>
      <c r="J471" s="185">
        <v>0</v>
      </c>
    </row>
    <row r="472" spans="2:10" x14ac:dyDescent="0.25">
      <c r="B472" s="511"/>
      <c r="C472" s="508"/>
      <c r="D472" s="508"/>
      <c r="E472" s="186">
        <v>1313210920</v>
      </c>
      <c r="F472" s="190" t="s">
        <v>545</v>
      </c>
      <c r="G472" s="184"/>
      <c r="H472" s="184">
        <v>-11630</v>
      </c>
      <c r="I472" s="184">
        <v>-11675</v>
      </c>
      <c r="J472" s="185">
        <v>-10190.43</v>
      </c>
    </row>
    <row r="473" spans="2:10" x14ac:dyDescent="0.25">
      <c r="B473" s="511"/>
      <c r="C473" s="508"/>
      <c r="D473" s="508"/>
      <c r="E473" s="186">
        <v>1313700610</v>
      </c>
      <c r="F473" s="190" t="s">
        <v>546</v>
      </c>
      <c r="G473" s="184"/>
      <c r="H473" s="184">
        <v>0</v>
      </c>
      <c r="I473" s="184">
        <v>0</v>
      </c>
      <c r="J473" s="185">
        <v>-13.442399999999999</v>
      </c>
    </row>
    <row r="474" spans="2:10" x14ac:dyDescent="0.25">
      <c r="B474" s="511"/>
      <c r="C474" s="508"/>
      <c r="D474" s="508"/>
      <c r="E474" s="186">
        <v>1313700920</v>
      </c>
      <c r="F474" s="190" t="s">
        <v>547</v>
      </c>
      <c r="G474" s="184"/>
      <c r="H474" s="184">
        <v>-362</v>
      </c>
      <c r="I474" s="184">
        <v>-310</v>
      </c>
      <c r="J474" s="185">
        <v>-388.49979999999999</v>
      </c>
    </row>
    <row r="475" spans="2:10" x14ac:dyDescent="0.25">
      <c r="B475" s="511"/>
      <c r="C475" s="508"/>
      <c r="D475" s="508"/>
      <c r="E475" s="186">
        <v>1313800420</v>
      </c>
      <c r="F475" s="190" t="s">
        <v>548</v>
      </c>
      <c r="G475" s="184"/>
      <c r="H475" s="184">
        <v>-1575</v>
      </c>
      <c r="I475" s="184">
        <v>-1665</v>
      </c>
      <c r="J475" s="185">
        <v>-1400.7619999999999</v>
      </c>
    </row>
    <row r="476" spans="2:10" x14ac:dyDescent="0.25">
      <c r="B476" s="511"/>
      <c r="C476" s="508"/>
      <c r="D476" s="508"/>
      <c r="E476" s="186">
        <v>1313800920</v>
      </c>
      <c r="F476" s="190" t="s">
        <v>549</v>
      </c>
      <c r="G476" s="184"/>
      <c r="H476" s="184">
        <v>-1100</v>
      </c>
      <c r="I476" s="184">
        <v>-1097</v>
      </c>
      <c r="J476" s="185">
        <v>-290.81990000000002</v>
      </c>
    </row>
    <row r="477" spans="2:10" x14ac:dyDescent="0.25">
      <c r="B477" s="511"/>
      <c r="C477" s="508"/>
      <c r="D477" s="509"/>
      <c r="E477" s="186">
        <v>1313810920</v>
      </c>
      <c r="F477" s="190" t="s">
        <v>517</v>
      </c>
      <c r="G477" s="184"/>
      <c r="H477" s="184">
        <v>-697</v>
      </c>
      <c r="I477" s="184">
        <v>-686</v>
      </c>
      <c r="J477" s="185">
        <v>174.68113</v>
      </c>
    </row>
    <row r="478" spans="2:10" x14ac:dyDescent="0.25">
      <c r="B478" s="511"/>
      <c r="C478" s="508"/>
      <c r="D478" s="255" t="s">
        <v>550</v>
      </c>
      <c r="E478" s="191"/>
      <c r="F478" s="191"/>
      <c r="G478" s="192"/>
      <c r="H478" s="192">
        <v>-29532</v>
      </c>
      <c r="I478" s="192">
        <v>-28996</v>
      </c>
      <c r="J478" s="193">
        <v>-23718.973749999997</v>
      </c>
    </row>
    <row r="479" spans="2:10" x14ac:dyDescent="0.25">
      <c r="B479" s="511"/>
      <c r="C479" s="508"/>
      <c r="D479" s="507" t="s">
        <v>170</v>
      </c>
      <c r="E479" s="186">
        <v>1310000920</v>
      </c>
      <c r="F479" s="190" t="s">
        <v>551</v>
      </c>
      <c r="G479" s="184"/>
      <c r="H479" s="184">
        <v>0</v>
      </c>
      <c r="I479" s="184">
        <v>0</v>
      </c>
      <c r="J479" s="185">
        <v>205.43558999999999</v>
      </c>
    </row>
    <row r="480" spans="2:10" x14ac:dyDescent="0.25">
      <c r="B480" s="511"/>
      <c r="C480" s="508"/>
      <c r="D480" s="508"/>
      <c r="E480" s="186">
        <v>1311000920</v>
      </c>
      <c r="F480" s="190" t="s">
        <v>552</v>
      </c>
      <c r="G480" s="184"/>
      <c r="H480" s="184">
        <v>-760</v>
      </c>
      <c r="I480" s="184">
        <v>-760</v>
      </c>
      <c r="J480" s="185">
        <v>-916.35031000000004</v>
      </c>
    </row>
    <row r="481" spans="2:10" x14ac:dyDescent="0.25">
      <c r="B481" s="511"/>
      <c r="C481" s="508"/>
      <c r="D481" s="509"/>
      <c r="E481" s="186">
        <v>1311000923</v>
      </c>
      <c r="F481" s="190" t="s">
        <v>553</v>
      </c>
      <c r="G481" s="184"/>
      <c r="H481" s="184">
        <v>-2210</v>
      </c>
      <c r="I481" s="184">
        <v>-2004</v>
      </c>
      <c r="J481" s="185">
        <v>-1914.5623400000002</v>
      </c>
    </row>
    <row r="482" spans="2:10" x14ac:dyDescent="0.25">
      <c r="B482" s="511"/>
      <c r="C482" s="508"/>
      <c r="D482" s="255" t="s">
        <v>554</v>
      </c>
      <c r="E482" s="191"/>
      <c r="F482" s="191"/>
      <c r="G482" s="192"/>
      <c r="H482" s="192">
        <v>-2970</v>
      </c>
      <c r="I482" s="192">
        <v>-2764</v>
      </c>
      <c r="J482" s="193">
        <v>-2625.4770600000002</v>
      </c>
    </row>
    <row r="483" spans="2:10" x14ac:dyDescent="0.25">
      <c r="B483" s="511"/>
      <c r="C483" s="508"/>
      <c r="D483" s="507" t="s">
        <v>171</v>
      </c>
      <c r="E483" s="186">
        <v>1319101920</v>
      </c>
      <c r="F483" s="190" t="s">
        <v>555</v>
      </c>
      <c r="G483" s="184"/>
      <c r="H483" s="184">
        <v>-315</v>
      </c>
      <c r="I483" s="184">
        <v>-299</v>
      </c>
      <c r="J483" s="185">
        <v>-324.64840999999996</v>
      </c>
    </row>
    <row r="484" spans="2:10" x14ac:dyDescent="0.25">
      <c r="B484" s="511"/>
      <c r="C484" s="508"/>
      <c r="D484" s="509"/>
      <c r="E484" s="186">
        <v>1319101921</v>
      </c>
      <c r="F484" s="190" t="s">
        <v>556</v>
      </c>
      <c r="G484" s="184"/>
      <c r="H484" s="184">
        <v>-50</v>
      </c>
      <c r="I484" s="184">
        <v>-50</v>
      </c>
      <c r="J484" s="185">
        <v>-49.622999999999998</v>
      </c>
    </row>
    <row r="485" spans="2:10" x14ac:dyDescent="0.25">
      <c r="B485" s="511"/>
      <c r="C485" s="508"/>
      <c r="D485" s="255" t="s">
        <v>557</v>
      </c>
      <c r="E485" s="191"/>
      <c r="F485" s="191"/>
      <c r="G485" s="192"/>
      <c r="H485" s="192">
        <v>-365</v>
      </c>
      <c r="I485" s="192">
        <v>-349</v>
      </c>
      <c r="J485" s="193">
        <v>-374.27140999999995</v>
      </c>
    </row>
    <row r="486" spans="2:10" x14ac:dyDescent="0.25">
      <c r="B486" s="511"/>
      <c r="C486" s="508"/>
      <c r="D486" s="253" t="s">
        <v>172</v>
      </c>
      <c r="E486" s="186">
        <v>1317210920</v>
      </c>
      <c r="F486" s="190" t="s">
        <v>558</v>
      </c>
      <c r="G486" s="184"/>
      <c r="H486" s="184">
        <v>0</v>
      </c>
      <c r="I486" s="184">
        <v>0</v>
      </c>
      <c r="J486" s="185">
        <v>-8.234</v>
      </c>
    </row>
    <row r="487" spans="2:10" x14ac:dyDescent="0.25">
      <c r="B487" s="511"/>
      <c r="C487" s="508"/>
      <c r="D487" s="255" t="s">
        <v>559</v>
      </c>
      <c r="E487" s="191"/>
      <c r="F487" s="191"/>
      <c r="G487" s="192"/>
      <c r="H487" s="192">
        <v>0</v>
      </c>
      <c r="I487" s="192">
        <v>0</v>
      </c>
      <c r="J487" s="193">
        <v>-8.234</v>
      </c>
    </row>
    <row r="488" spans="2:10" x14ac:dyDescent="0.25">
      <c r="B488" s="511"/>
      <c r="C488" s="508"/>
      <c r="D488" s="507" t="s">
        <v>173</v>
      </c>
      <c r="E488" s="186">
        <v>1312210922</v>
      </c>
      <c r="F488" s="190" t="s">
        <v>560</v>
      </c>
      <c r="G488" s="184"/>
      <c r="H488" s="184">
        <v>-12650</v>
      </c>
      <c r="I488" s="184">
        <v>-8750</v>
      </c>
      <c r="J488" s="185">
        <v>-17178.536829999997</v>
      </c>
    </row>
    <row r="489" spans="2:10" x14ac:dyDescent="0.25">
      <c r="B489" s="511"/>
      <c r="C489" s="508"/>
      <c r="D489" s="508"/>
      <c r="E489" s="186">
        <v>1312800920</v>
      </c>
      <c r="F489" s="190" t="s">
        <v>561</v>
      </c>
      <c r="G489" s="184"/>
      <c r="H489" s="184">
        <v>-1740</v>
      </c>
      <c r="I489" s="184">
        <v>-1220</v>
      </c>
      <c r="J489" s="185">
        <v>-1615.90265</v>
      </c>
    </row>
    <row r="490" spans="2:10" x14ac:dyDescent="0.25">
      <c r="B490" s="511"/>
      <c r="C490" s="508"/>
      <c r="D490" s="508"/>
      <c r="E490" s="186">
        <v>1313200924</v>
      </c>
      <c r="F490" s="190" t="s">
        <v>562</v>
      </c>
      <c r="G490" s="184"/>
      <c r="H490" s="184">
        <v>-3700</v>
      </c>
      <c r="I490" s="184">
        <v>-3400</v>
      </c>
      <c r="J490" s="185">
        <v>-2950.7305899999997</v>
      </c>
    </row>
    <row r="491" spans="2:10" x14ac:dyDescent="0.25">
      <c r="B491" s="511"/>
      <c r="C491" s="508"/>
      <c r="D491" s="508"/>
      <c r="E491" s="186">
        <v>1313203921</v>
      </c>
      <c r="F491" s="190" t="s">
        <v>563</v>
      </c>
      <c r="G491" s="184"/>
      <c r="H491" s="184">
        <v>-11500</v>
      </c>
      <c r="I491" s="184">
        <v>-8500</v>
      </c>
      <c r="J491" s="185">
        <v>-10604.75728</v>
      </c>
    </row>
    <row r="492" spans="2:10" x14ac:dyDescent="0.25">
      <c r="B492" s="511"/>
      <c r="C492" s="508"/>
      <c r="D492" s="508"/>
      <c r="E492" s="186">
        <v>1313203922</v>
      </c>
      <c r="F492" s="190" t="s">
        <v>564</v>
      </c>
      <c r="G492" s="184"/>
      <c r="H492" s="184">
        <v>-27613</v>
      </c>
      <c r="I492" s="184">
        <v>-30800</v>
      </c>
      <c r="J492" s="185">
        <v>-19360.542679999999</v>
      </c>
    </row>
    <row r="493" spans="2:10" x14ac:dyDescent="0.25">
      <c r="B493" s="511"/>
      <c r="C493" s="508"/>
      <c r="D493" s="508"/>
      <c r="E493" s="186">
        <v>1314001920</v>
      </c>
      <c r="F493" s="190" t="s">
        <v>565</v>
      </c>
      <c r="G493" s="184"/>
      <c r="H493" s="184">
        <v>-4200</v>
      </c>
      <c r="I493" s="184">
        <v>-3300</v>
      </c>
      <c r="J493" s="185">
        <v>-625.96837000000005</v>
      </c>
    </row>
    <row r="494" spans="2:10" x14ac:dyDescent="0.25">
      <c r="B494" s="511"/>
      <c r="C494" s="508"/>
      <c r="D494" s="508"/>
      <c r="E494" s="186">
        <v>1314001922</v>
      </c>
      <c r="F494" s="190" t="s">
        <v>566</v>
      </c>
      <c r="G494" s="184"/>
      <c r="H494" s="184">
        <v>-2710</v>
      </c>
      <c r="I494" s="184">
        <v>-2220</v>
      </c>
      <c r="J494" s="185">
        <v>-3261.1401499999997</v>
      </c>
    </row>
    <row r="495" spans="2:10" x14ac:dyDescent="0.25">
      <c r="B495" s="511"/>
      <c r="C495" s="508"/>
      <c r="D495" s="508"/>
      <c r="E495" s="186">
        <v>1315000920</v>
      </c>
      <c r="F495" s="190" t="s">
        <v>567</v>
      </c>
      <c r="G495" s="184"/>
      <c r="H495" s="184">
        <v>-2400</v>
      </c>
      <c r="I495" s="184">
        <v>-1900</v>
      </c>
      <c r="J495" s="185">
        <v>-1647.33465</v>
      </c>
    </row>
    <row r="496" spans="2:10" x14ac:dyDescent="0.25">
      <c r="B496" s="511"/>
      <c r="C496" s="508"/>
      <c r="D496" s="508"/>
      <c r="E496" s="186">
        <v>1315001922</v>
      </c>
      <c r="F496" s="190" t="s">
        <v>566</v>
      </c>
      <c r="G496" s="184"/>
      <c r="H496" s="184">
        <v>-500</v>
      </c>
      <c r="I496" s="184">
        <v>-840</v>
      </c>
      <c r="J496" s="185">
        <v>-1012.89523</v>
      </c>
    </row>
    <row r="497" spans="2:10" x14ac:dyDescent="0.25">
      <c r="B497" s="511"/>
      <c r="C497" s="508"/>
      <c r="D497" s="508"/>
      <c r="E497" s="186">
        <v>1317600410</v>
      </c>
      <c r="F497" s="190" t="s">
        <v>568</v>
      </c>
      <c r="G497" s="184"/>
      <c r="H497" s="184">
        <v>0</v>
      </c>
      <c r="I497" s="184">
        <v>0</v>
      </c>
      <c r="J497" s="185">
        <v>-15.5</v>
      </c>
    </row>
    <row r="498" spans="2:10" x14ac:dyDescent="0.25">
      <c r="B498" s="511"/>
      <c r="C498" s="508"/>
      <c r="D498" s="508"/>
      <c r="E498" s="186">
        <v>1317600921</v>
      </c>
      <c r="F498" s="190" t="s">
        <v>569</v>
      </c>
      <c r="G498" s="184"/>
      <c r="H498" s="184">
        <v>-135</v>
      </c>
      <c r="I498" s="184">
        <v>-135</v>
      </c>
      <c r="J498" s="185">
        <v>-138.79045000000002</v>
      </c>
    </row>
    <row r="499" spans="2:10" x14ac:dyDescent="0.25">
      <c r="B499" s="511"/>
      <c r="C499" s="508"/>
      <c r="D499" s="508"/>
      <c r="E499" s="186">
        <v>1317700920</v>
      </c>
      <c r="F499" s="190" t="s">
        <v>570</v>
      </c>
      <c r="G499" s="184"/>
      <c r="H499" s="184">
        <v>-782</v>
      </c>
      <c r="I499" s="184">
        <v>-703</v>
      </c>
      <c r="J499" s="185">
        <v>-569.17208999999991</v>
      </c>
    </row>
    <row r="500" spans="2:10" x14ac:dyDescent="0.25">
      <c r="B500" s="511"/>
      <c r="C500" s="508"/>
      <c r="D500" s="508"/>
      <c r="E500" s="186">
        <v>1317930920</v>
      </c>
      <c r="F500" s="190" t="s">
        <v>571</v>
      </c>
      <c r="G500" s="184"/>
      <c r="H500" s="184">
        <v>0</v>
      </c>
      <c r="I500" s="184"/>
      <c r="J500" s="185">
        <v>-108.08441000000001</v>
      </c>
    </row>
    <row r="501" spans="2:10" x14ac:dyDescent="0.25">
      <c r="B501" s="511"/>
      <c r="C501" s="508"/>
      <c r="D501" s="509"/>
      <c r="E501" s="186">
        <v>1369000920</v>
      </c>
      <c r="F501" s="190" t="s">
        <v>572</v>
      </c>
      <c r="G501" s="184"/>
      <c r="H501" s="184">
        <v>0</v>
      </c>
      <c r="I501" s="184">
        <v>0</v>
      </c>
      <c r="J501" s="185">
        <v>-30.18966</v>
      </c>
    </row>
    <row r="502" spans="2:10" x14ac:dyDescent="0.25">
      <c r="B502" s="511"/>
      <c r="C502" s="508"/>
      <c r="D502" s="255" t="s">
        <v>573</v>
      </c>
      <c r="E502" s="191"/>
      <c r="F502" s="191"/>
      <c r="G502" s="192"/>
      <c r="H502" s="192">
        <v>-67930</v>
      </c>
      <c r="I502" s="192">
        <v>-61768</v>
      </c>
      <c r="J502" s="193">
        <v>-59119.545039999997</v>
      </c>
    </row>
    <row r="503" spans="2:10" x14ac:dyDescent="0.25">
      <c r="B503" s="511"/>
      <c r="C503" s="508"/>
      <c r="D503" s="507" t="s">
        <v>174</v>
      </c>
      <c r="E503" s="186">
        <v>1317300220</v>
      </c>
      <c r="F503" s="190" t="s">
        <v>574</v>
      </c>
      <c r="G503" s="184"/>
      <c r="H503" s="184">
        <v>-300</v>
      </c>
      <c r="I503" s="184">
        <v>-300</v>
      </c>
      <c r="J503" s="185">
        <v>-421.81700000000001</v>
      </c>
    </row>
    <row r="504" spans="2:10" x14ac:dyDescent="0.25">
      <c r="B504" s="511"/>
      <c r="C504" s="508"/>
      <c r="D504" s="508"/>
      <c r="E504" s="186">
        <v>1317300221</v>
      </c>
      <c r="F504" s="190" t="s">
        <v>575</v>
      </c>
      <c r="G504" s="184"/>
      <c r="H504" s="184">
        <v>-50</v>
      </c>
      <c r="I504" s="184">
        <v>-50</v>
      </c>
      <c r="J504" s="185">
        <v>0</v>
      </c>
    </row>
    <row r="505" spans="2:10" x14ac:dyDescent="0.25">
      <c r="B505" s="511"/>
      <c r="C505" s="508"/>
      <c r="D505" s="508"/>
      <c r="E505" s="186">
        <v>1317300920</v>
      </c>
      <c r="F505" s="190" t="s">
        <v>576</v>
      </c>
      <c r="G505" s="184"/>
      <c r="H505" s="184">
        <v>-5500</v>
      </c>
      <c r="I505" s="184">
        <v>-5100</v>
      </c>
      <c r="J505" s="185">
        <v>-4292.0992900000001</v>
      </c>
    </row>
    <row r="506" spans="2:10" x14ac:dyDescent="0.25">
      <c r="B506" s="511"/>
      <c r="C506" s="508"/>
      <c r="D506" s="509"/>
      <c r="E506" s="186">
        <v>1317300921</v>
      </c>
      <c r="F506" s="190" t="s">
        <v>577</v>
      </c>
      <c r="G506" s="184"/>
      <c r="H506" s="184">
        <v>-160</v>
      </c>
      <c r="I506" s="184">
        <v>-160</v>
      </c>
      <c r="J506" s="185">
        <v>-160.34700000000001</v>
      </c>
    </row>
    <row r="507" spans="2:10" x14ac:dyDescent="0.25">
      <c r="B507" s="511"/>
      <c r="C507" s="508"/>
      <c r="D507" s="255" t="s">
        <v>578</v>
      </c>
      <c r="E507" s="191"/>
      <c r="F507" s="191"/>
      <c r="G507" s="192"/>
      <c r="H507" s="192">
        <v>-6010</v>
      </c>
      <c r="I507" s="192">
        <v>-5610</v>
      </c>
      <c r="J507" s="193">
        <v>-4874.2632899999999</v>
      </c>
    </row>
    <row r="508" spans="2:10" x14ac:dyDescent="0.25">
      <c r="B508" s="511"/>
      <c r="C508" s="508"/>
      <c r="D508" s="507" t="s">
        <v>175</v>
      </c>
      <c r="E508" s="186">
        <v>1315008920</v>
      </c>
      <c r="F508" s="190" t="s">
        <v>579</v>
      </c>
      <c r="G508" s="184"/>
      <c r="H508" s="184">
        <v>-4440</v>
      </c>
      <c r="I508" s="184">
        <v>-3200</v>
      </c>
      <c r="J508" s="185">
        <v>-3432.6285899999998</v>
      </c>
    </row>
    <row r="509" spans="2:10" x14ac:dyDescent="0.25">
      <c r="B509" s="511"/>
      <c r="C509" s="508"/>
      <c r="D509" s="508"/>
      <c r="E509" s="186">
        <v>1315008921</v>
      </c>
      <c r="F509" s="190" t="s">
        <v>580</v>
      </c>
      <c r="G509" s="184"/>
      <c r="H509" s="184">
        <v>-77</v>
      </c>
      <c r="I509" s="184">
        <v>-44</v>
      </c>
      <c r="J509" s="185">
        <v>-16.33811</v>
      </c>
    </row>
    <row r="510" spans="2:10" x14ac:dyDescent="0.25">
      <c r="B510" s="511"/>
      <c r="C510" s="508"/>
      <c r="D510" s="508"/>
      <c r="E510" s="186">
        <v>1315009920</v>
      </c>
      <c r="F510" s="190" t="s">
        <v>581</v>
      </c>
      <c r="G510" s="184"/>
      <c r="H510" s="184">
        <v>-6900</v>
      </c>
      <c r="I510" s="184">
        <v>-6850</v>
      </c>
      <c r="J510" s="185">
        <v>-10207.497019999999</v>
      </c>
    </row>
    <row r="511" spans="2:10" x14ac:dyDescent="0.25">
      <c r="B511" s="511"/>
      <c r="C511" s="508"/>
      <c r="D511" s="508"/>
      <c r="E511" s="186">
        <v>1315009921</v>
      </c>
      <c r="F511" s="190" t="s">
        <v>582</v>
      </c>
      <c r="G511" s="184"/>
      <c r="H511" s="184">
        <v>-96</v>
      </c>
      <c r="I511" s="184">
        <v>-96</v>
      </c>
      <c r="J511" s="185">
        <v>-84.459050000000005</v>
      </c>
    </row>
    <row r="512" spans="2:10" x14ac:dyDescent="0.25">
      <c r="B512" s="511"/>
      <c r="C512" s="508"/>
      <c r="D512" s="508"/>
      <c r="E512" s="186">
        <v>1315010920</v>
      </c>
      <c r="F512" s="190" t="s">
        <v>583</v>
      </c>
      <c r="G512" s="184"/>
      <c r="H512" s="184">
        <v>-36400</v>
      </c>
      <c r="I512" s="184">
        <v>-31700</v>
      </c>
      <c r="J512" s="185">
        <v>-31236.95665</v>
      </c>
    </row>
    <row r="513" spans="2:10" x14ac:dyDescent="0.25">
      <c r="B513" s="511"/>
      <c r="C513" s="508"/>
      <c r="D513" s="508"/>
      <c r="E513" s="186">
        <v>1315010921</v>
      </c>
      <c r="F513" s="190" t="s">
        <v>584</v>
      </c>
      <c r="G513" s="184"/>
      <c r="H513" s="184">
        <v>-620</v>
      </c>
      <c r="I513" s="184">
        <v>-476</v>
      </c>
      <c r="J513" s="185">
        <v>-325.77537000000001</v>
      </c>
    </row>
    <row r="514" spans="2:10" x14ac:dyDescent="0.25">
      <c r="B514" s="511"/>
      <c r="C514" s="508"/>
      <c r="D514" s="508"/>
      <c r="E514" s="186">
        <v>1315020920</v>
      </c>
      <c r="F514" s="190" t="s">
        <v>585</v>
      </c>
      <c r="G514" s="184"/>
      <c r="H514" s="184">
        <v>-29600</v>
      </c>
      <c r="I514" s="184">
        <v>-25800</v>
      </c>
      <c r="J514" s="185">
        <v>-25698.427879999999</v>
      </c>
    </row>
    <row r="515" spans="2:10" x14ac:dyDescent="0.25">
      <c r="B515" s="511"/>
      <c r="C515" s="508"/>
      <c r="D515" s="508"/>
      <c r="E515" s="186">
        <v>1315020921</v>
      </c>
      <c r="F515" s="190" t="s">
        <v>586</v>
      </c>
      <c r="G515" s="184"/>
      <c r="H515" s="184">
        <v>-552</v>
      </c>
      <c r="I515" s="184">
        <v>-469</v>
      </c>
      <c r="J515" s="185">
        <v>-183.08664000000002</v>
      </c>
    </row>
    <row r="516" spans="2:10" x14ac:dyDescent="0.25">
      <c r="B516" s="511"/>
      <c r="C516" s="508"/>
      <c r="D516" s="508"/>
      <c r="E516" s="186">
        <v>1315030920</v>
      </c>
      <c r="F516" s="190" t="s">
        <v>587</v>
      </c>
      <c r="G516" s="184"/>
      <c r="H516" s="184">
        <v>-24500</v>
      </c>
      <c r="I516" s="184">
        <v>-23415</v>
      </c>
      <c r="J516" s="185">
        <v>-23375.162690000001</v>
      </c>
    </row>
    <row r="517" spans="2:10" x14ac:dyDescent="0.25">
      <c r="B517" s="511"/>
      <c r="C517" s="508"/>
      <c r="D517" s="508"/>
      <c r="E517" s="186">
        <v>1315030921</v>
      </c>
      <c r="F517" s="190" t="s">
        <v>588</v>
      </c>
      <c r="G517" s="184"/>
      <c r="H517" s="184">
        <v>-531</v>
      </c>
      <c r="I517" s="184">
        <v>-473</v>
      </c>
      <c r="J517" s="185">
        <v>-521.26405999999997</v>
      </c>
    </row>
    <row r="518" spans="2:10" x14ac:dyDescent="0.25">
      <c r="B518" s="511"/>
      <c r="C518" s="508"/>
      <c r="D518" s="508"/>
      <c r="E518" s="186">
        <v>1315040920</v>
      </c>
      <c r="F518" s="190" t="s">
        <v>589</v>
      </c>
      <c r="G518" s="184"/>
      <c r="H518" s="184">
        <v>-25110</v>
      </c>
      <c r="I518" s="184">
        <v>-23150</v>
      </c>
      <c r="J518" s="185">
        <v>-23943.07128</v>
      </c>
    </row>
    <row r="519" spans="2:10" x14ac:dyDescent="0.25">
      <c r="B519" s="511"/>
      <c r="C519" s="508"/>
      <c r="D519" s="508"/>
      <c r="E519" s="186">
        <v>1315040921</v>
      </c>
      <c r="F519" s="190" t="s">
        <v>590</v>
      </c>
      <c r="G519" s="184"/>
      <c r="H519" s="184">
        <v>-535</v>
      </c>
      <c r="I519" s="184">
        <v>-504</v>
      </c>
      <c r="J519" s="185">
        <v>-465.12640000000005</v>
      </c>
    </row>
    <row r="520" spans="2:10" x14ac:dyDescent="0.25">
      <c r="B520" s="511"/>
      <c r="C520" s="508"/>
      <c r="D520" s="508"/>
      <c r="E520" s="186">
        <v>1315200920</v>
      </c>
      <c r="F520" s="190" t="s">
        <v>591</v>
      </c>
      <c r="G520" s="184"/>
      <c r="H520" s="184">
        <v>-6050</v>
      </c>
      <c r="I520" s="184">
        <v>-4300</v>
      </c>
      <c r="J520" s="185">
        <v>-4930.7894999999999</v>
      </c>
    </row>
    <row r="521" spans="2:10" x14ac:dyDescent="0.25">
      <c r="B521" s="511"/>
      <c r="C521" s="508"/>
      <c r="D521" s="508"/>
      <c r="E521" s="186">
        <v>1315200921</v>
      </c>
      <c r="F521" s="190" t="s">
        <v>592</v>
      </c>
      <c r="G521" s="184"/>
      <c r="H521" s="184">
        <v>-110</v>
      </c>
      <c r="I521" s="184">
        <v>-63</v>
      </c>
      <c r="J521" s="185">
        <v>-152.22656000000001</v>
      </c>
    </row>
    <row r="522" spans="2:10" x14ac:dyDescent="0.25">
      <c r="B522" s="511"/>
      <c r="C522" s="508"/>
      <c r="D522" s="508"/>
      <c r="E522" s="186">
        <v>1315400920</v>
      </c>
      <c r="F522" s="190" t="s">
        <v>593</v>
      </c>
      <c r="G522" s="184"/>
      <c r="H522" s="184">
        <v>-6540</v>
      </c>
      <c r="I522" s="184">
        <v>-6000</v>
      </c>
      <c r="J522" s="185">
        <v>-5422.1471799999999</v>
      </c>
    </row>
    <row r="523" spans="2:10" x14ac:dyDescent="0.25">
      <c r="B523" s="511"/>
      <c r="C523" s="508"/>
      <c r="D523" s="508"/>
      <c r="E523" s="186">
        <v>1315400921</v>
      </c>
      <c r="F523" s="190" t="s">
        <v>594</v>
      </c>
      <c r="G523" s="184"/>
      <c r="H523" s="184">
        <v>-135</v>
      </c>
      <c r="I523" s="184">
        <v>-76</v>
      </c>
      <c r="J523" s="185">
        <v>-231.17394000000002</v>
      </c>
    </row>
    <row r="524" spans="2:10" x14ac:dyDescent="0.25">
      <c r="B524" s="511"/>
      <c r="C524" s="508"/>
      <c r="D524" s="509"/>
      <c r="E524" s="186">
        <v>1315500920</v>
      </c>
      <c r="F524" s="190" t="s">
        <v>595</v>
      </c>
      <c r="G524" s="184"/>
      <c r="H524" s="184">
        <v>603</v>
      </c>
      <c r="I524" s="184">
        <v>611</v>
      </c>
      <c r="J524" s="185">
        <v>617.93676000000005</v>
      </c>
    </row>
    <row r="525" spans="2:10" x14ac:dyDescent="0.25">
      <c r="B525" s="511"/>
      <c r="C525" s="508"/>
      <c r="D525" s="255" t="s">
        <v>596</v>
      </c>
      <c r="E525" s="191"/>
      <c r="F525" s="191"/>
      <c r="G525" s="192"/>
      <c r="H525" s="192">
        <v>-141593</v>
      </c>
      <c r="I525" s="192">
        <v>-126005</v>
      </c>
      <c r="J525" s="193">
        <v>-129608.19415999998</v>
      </c>
    </row>
    <row r="526" spans="2:10" x14ac:dyDescent="0.25">
      <c r="B526" s="511"/>
      <c r="C526" s="508"/>
      <c r="D526" s="253" t="s">
        <v>176</v>
      </c>
      <c r="E526" s="186">
        <v>1312000921</v>
      </c>
      <c r="F526" s="190" t="s">
        <v>597</v>
      </c>
      <c r="G526" s="184"/>
      <c r="H526" s="184">
        <v>-1120</v>
      </c>
      <c r="I526" s="184">
        <v>-1390</v>
      </c>
      <c r="J526" s="185">
        <v>-1332.6167700000001</v>
      </c>
    </row>
    <row r="527" spans="2:10" x14ac:dyDescent="0.25">
      <c r="B527" s="511"/>
      <c r="C527" s="509"/>
      <c r="D527" s="255" t="s">
        <v>598</v>
      </c>
      <c r="E527" s="191"/>
      <c r="F527" s="191"/>
      <c r="G527" s="192"/>
      <c r="H527" s="192">
        <v>-1120</v>
      </c>
      <c r="I527" s="192">
        <v>-1390</v>
      </c>
      <c r="J527" s="193">
        <v>-1332.6167700000001</v>
      </c>
    </row>
    <row r="528" spans="2:10" ht="20.399999999999999" x14ac:dyDescent="0.25">
      <c r="B528" s="511"/>
      <c r="C528" s="256" t="s">
        <v>13</v>
      </c>
      <c r="D528" s="257"/>
      <c r="E528" s="194"/>
      <c r="F528" s="194"/>
      <c r="G528" s="195"/>
      <c r="H528" s="195">
        <v>-359722</v>
      </c>
      <c r="I528" s="195">
        <v>-341240</v>
      </c>
      <c r="J528" s="196">
        <v>-333048.78014000005</v>
      </c>
    </row>
    <row r="529" spans="2:10" x14ac:dyDescent="0.25">
      <c r="B529" s="511"/>
      <c r="C529" s="507" t="s">
        <v>14</v>
      </c>
      <c r="D529" s="507" t="s">
        <v>164</v>
      </c>
      <c r="E529" s="186">
        <v>1817910110</v>
      </c>
      <c r="F529" s="190" t="s">
        <v>138</v>
      </c>
      <c r="G529" s="184">
        <v>2.2000000000000002</v>
      </c>
      <c r="H529" s="184">
        <v>320</v>
      </c>
      <c r="I529" s="184">
        <v>500</v>
      </c>
      <c r="J529" s="185">
        <v>485.75367999999997</v>
      </c>
    </row>
    <row r="530" spans="2:10" x14ac:dyDescent="0.25">
      <c r="B530" s="511"/>
      <c r="C530" s="508"/>
      <c r="D530" s="508"/>
      <c r="E530" s="186">
        <v>1817910130</v>
      </c>
      <c r="F530" s="190" t="s">
        <v>265</v>
      </c>
      <c r="G530" s="184"/>
      <c r="H530" s="184">
        <v>40</v>
      </c>
      <c r="I530" s="184">
        <v>40</v>
      </c>
      <c r="J530" s="185">
        <v>23.393090000000001</v>
      </c>
    </row>
    <row r="531" spans="2:10" x14ac:dyDescent="0.25">
      <c r="B531" s="511"/>
      <c r="C531" s="508"/>
      <c r="D531" s="508"/>
      <c r="E531" s="186">
        <v>1817910140</v>
      </c>
      <c r="F531" s="190" t="s">
        <v>281</v>
      </c>
      <c r="G531" s="184"/>
      <c r="H531" s="184">
        <v>25</v>
      </c>
      <c r="I531" s="184">
        <v>25</v>
      </c>
      <c r="J531" s="185">
        <v>19.58389</v>
      </c>
    </row>
    <row r="532" spans="2:10" x14ac:dyDescent="0.25">
      <c r="B532" s="511"/>
      <c r="C532" s="508"/>
      <c r="D532" s="508"/>
      <c r="E532" s="186">
        <v>1817910210</v>
      </c>
      <c r="F532" s="190" t="s">
        <v>599</v>
      </c>
      <c r="G532" s="184">
        <v>0.8</v>
      </c>
      <c r="H532" s="184">
        <v>160</v>
      </c>
      <c r="I532" s="184">
        <v>150</v>
      </c>
      <c r="J532" s="185">
        <v>152.20142000000001</v>
      </c>
    </row>
    <row r="533" spans="2:10" x14ac:dyDescent="0.25">
      <c r="B533" s="511"/>
      <c r="C533" s="508"/>
      <c r="D533" s="508"/>
      <c r="E533" s="186">
        <v>1817910430</v>
      </c>
      <c r="F533" s="190" t="s">
        <v>600</v>
      </c>
      <c r="G533" s="184"/>
      <c r="H533" s="184">
        <v>106</v>
      </c>
      <c r="I533" s="184">
        <v>100</v>
      </c>
      <c r="J533" s="185">
        <v>93.572509999999994</v>
      </c>
    </row>
    <row r="534" spans="2:10" x14ac:dyDescent="0.25">
      <c r="B534" s="511"/>
      <c r="C534" s="508"/>
      <c r="D534" s="508"/>
      <c r="E534" s="186">
        <v>1817910780</v>
      </c>
      <c r="F534" s="190" t="s">
        <v>601</v>
      </c>
      <c r="G534" s="184"/>
      <c r="H534" s="184">
        <v>25</v>
      </c>
      <c r="I534" s="184">
        <v>25</v>
      </c>
      <c r="J534" s="185">
        <v>7.0714399999999999</v>
      </c>
    </row>
    <row r="535" spans="2:10" x14ac:dyDescent="0.25">
      <c r="B535" s="511"/>
      <c r="C535" s="508"/>
      <c r="D535" s="508"/>
      <c r="E535" s="186">
        <v>1817910781</v>
      </c>
      <c r="F535" s="190" t="s">
        <v>602</v>
      </c>
      <c r="G535" s="184"/>
      <c r="H535" s="184">
        <v>20</v>
      </c>
      <c r="I535" s="184">
        <v>20</v>
      </c>
      <c r="J535" s="185">
        <v>0</v>
      </c>
    </row>
    <row r="536" spans="2:10" x14ac:dyDescent="0.25">
      <c r="B536" s="511"/>
      <c r="C536" s="508"/>
      <c r="D536" s="509"/>
      <c r="E536" s="186">
        <v>1817910798</v>
      </c>
      <c r="F536" s="190" t="s">
        <v>277</v>
      </c>
      <c r="G536" s="184"/>
      <c r="H536" s="184">
        <v>86</v>
      </c>
      <c r="I536" s="184">
        <v>145</v>
      </c>
      <c r="J536" s="185">
        <v>143.14500000000001</v>
      </c>
    </row>
    <row r="537" spans="2:10" x14ac:dyDescent="0.25">
      <c r="B537" s="511"/>
      <c r="C537" s="508"/>
      <c r="D537" s="255" t="s">
        <v>492</v>
      </c>
      <c r="E537" s="191"/>
      <c r="F537" s="191"/>
      <c r="G537" s="192">
        <v>3</v>
      </c>
      <c r="H537" s="192">
        <v>782</v>
      </c>
      <c r="I537" s="192">
        <v>1005</v>
      </c>
      <c r="J537" s="193">
        <v>924.72102999999993</v>
      </c>
    </row>
    <row r="538" spans="2:10" x14ac:dyDescent="0.25">
      <c r="B538" s="511"/>
      <c r="C538" s="508"/>
      <c r="D538" s="507" t="s">
        <v>165</v>
      </c>
      <c r="E538" s="186">
        <v>1817500440</v>
      </c>
      <c r="F538" s="190" t="s">
        <v>603</v>
      </c>
      <c r="G538" s="184"/>
      <c r="H538" s="184">
        <v>8</v>
      </c>
      <c r="I538" s="184">
        <v>9</v>
      </c>
      <c r="J538" s="185">
        <v>9.9972000000000012</v>
      </c>
    </row>
    <row r="539" spans="2:10" x14ac:dyDescent="0.25">
      <c r="B539" s="511"/>
      <c r="C539" s="508"/>
      <c r="D539" s="508"/>
      <c r="E539" s="186">
        <v>1817500441</v>
      </c>
      <c r="F539" s="190" t="s">
        <v>604</v>
      </c>
      <c r="G539" s="184"/>
      <c r="H539" s="184">
        <v>6</v>
      </c>
      <c r="I539" s="184">
        <v>18</v>
      </c>
      <c r="J539" s="185">
        <v>7.8644999999999996</v>
      </c>
    </row>
    <row r="540" spans="2:10" x14ac:dyDescent="0.25">
      <c r="B540" s="511"/>
      <c r="C540" s="508"/>
      <c r="D540" s="508"/>
      <c r="E540" s="186">
        <v>1817500442</v>
      </c>
      <c r="F540" s="190" t="s">
        <v>605</v>
      </c>
      <c r="G540" s="184"/>
      <c r="H540" s="184">
        <v>243</v>
      </c>
      <c r="I540" s="184">
        <v>273</v>
      </c>
      <c r="J540" s="185">
        <v>302.21009999999995</v>
      </c>
    </row>
    <row r="541" spans="2:10" x14ac:dyDescent="0.25">
      <c r="B541" s="511"/>
      <c r="C541" s="508"/>
      <c r="D541" s="508"/>
      <c r="E541" s="186">
        <v>1817500443</v>
      </c>
      <c r="F541" s="190" t="s">
        <v>606</v>
      </c>
      <c r="G541" s="184"/>
      <c r="H541" s="184">
        <v>605</v>
      </c>
      <c r="I541" s="184">
        <v>676</v>
      </c>
      <c r="J541" s="185">
        <v>743.88659999999993</v>
      </c>
    </row>
    <row r="542" spans="2:10" x14ac:dyDescent="0.25">
      <c r="B542" s="511"/>
      <c r="C542" s="508"/>
      <c r="D542" s="508"/>
      <c r="E542" s="186">
        <v>1817500444</v>
      </c>
      <c r="F542" s="190" t="s">
        <v>607</v>
      </c>
      <c r="G542" s="184"/>
      <c r="H542" s="184">
        <v>320</v>
      </c>
      <c r="I542" s="184">
        <v>327</v>
      </c>
      <c r="J542" s="185">
        <v>222.9948</v>
      </c>
    </row>
    <row r="543" spans="2:10" x14ac:dyDescent="0.25">
      <c r="B543" s="511"/>
      <c r="C543" s="508"/>
      <c r="D543" s="508"/>
      <c r="E543" s="186">
        <v>1817500445</v>
      </c>
      <c r="F543" s="190" t="s">
        <v>608</v>
      </c>
      <c r="G543" s="184"/>
      <c r="H543" s="184">
        <v>65</v>
      </c>
      <c r="I543" s="184">
        <v>64</v>
      </c>
      <c r="J543" s="185">
        <v>67.054199999999994</v>
      </c>
    </row>
    <row r="544" spans="2:10" x14ac:dyDescent="0.25">
      <c r="B544" s="511"/>
      <c r="C544" s="508"/>
      <c r="D544" s="508"/>
      <c r="E544" s="186">
        <v>1817500446</v>
      </c>
      <c r="F544" s="190" t="s">
        <v>609</v>
      </c>
      <c r="G544" s="184"/>
      <c r="H544" s="184">
        <v>61</v>
      </c>
      <c r="I544" s="184">
        <v>60</v>
      </c>
      <c r="J544" s="185">
        <v>63.769500000000001</v>
      </c>
    </row>
    <row r="545" spans="2:10" x14ac:dyDescent="0.25">
      <c r="B545" s="511"/>
      <c r="C545" s="508"/>
      <c r="D545" s="508"/>
      <c r="E545" s="186">
        <v>1817500447</v>
      </c>
      <c r="F545" s="190" t="s">
        <v>610</v>
      </c>
      <c r="G545" s="184"/>
      <c r="H545" s="184">
        <v>56</v>
      </c>
      <c r="I545" s="184">
        <v>59</v>
      </c>
      <c r="J545" s="185">
        <v>60.576599999999999</v>
      </c>
    </row>
    <row r="546" spans="2:10" x14ac:dyDescent="0.25">
      <c r="B546" s="511"/>
      <c r="C546" s="508"/>
      <c r="D546" s="508"/>
      <c r="E546" s="186">
        <v>1817500448</v>
      </c>
      <c r="F546" s="190" t="s">
        <v>611</v>
      </c>
      <c r="G546" s="184"/>
      <c r="H546" s="184">
        <v>55</v>
      </c>
      <c r="I546" s="184">
        <v>56</v>
      </c>
      <c r="J546" s="185">
        <v>56.372099999999996</v>
      </c>
    </row>
    <row r="547" spans="2:10" x14ac:dyDescent="0.25">
      <c r="B547" s="511"/>
      <c r="C547" s="508"/>
      <c r="D547" s="508"/>
      <c r="E547" s="186">
        <v>1817500449</v>
      </c>
      <c r="F547" s="190" t="s">
        <v>612</v>
      </c>
      <c r="G547" s="184"/>
      <c r="H547" s="184">
        <v>15</v>
      </c>
      <c r="I547" s="184">
        <v>15</v>
      </c>
      <c r="J547" s="185">
        <v>14.3451</v>
      </c>
    </row>
    <row r="548" spans="2:10" x14ac:dyDescent="0.25">
      <c r="B548" s="511"/>
      <c r="C548" s="508"/>
      <c r="D548" s="509"/>
      <c r="E548" s="186">
        <v>1817500450</v>
      </c>
      <c r="F548" s="190" t="s">
        <v>613</v>
      </c>
      <c r="G548" s="184"/>
      <c r="H548" s="184">
        <v>10</v>
      </c>
      <c r="I548" s="184">
        <v>11</v>
      </c>
      <c r="J548" s="185">
        <v>11.9322</v>
      </c>
    </row>
    <row r="549" spans="2:10" ht="20.399999999999999" x14ac:dyDescent="0.25">
      <c r="B549" s="511"/>
      <c r="C549" s="508"/>
      <c r="D549" s="255" t="s">
        <v>503</v>
      </c>
      <c r="E549" s="191"/>
      <c r="F549" s="191"/>
      <c r="G549" s="192"/>
      <c r="H549" s="192">
        <v>1444</v>
      </c>
      <c r="I549" s="192">
        <v>1568</v>
      </c>
      <c r="J549" s="193">
        <v>1561.0029000000002</v>
      </c>
    </row>
    <row r="550" spans="2:10" x14ac:dyDescent="0.25">
      <c r="B550" s="511"/>
      <c r="C550" s="508"/>
      <c r="D550" s="507" t="s">
        <v>166</v>
      </c>
      <c r="E550" s="186">
        <v>1812000751</v>
      </c>
      <c r="F550" s="190" t="s">
        <v>614</v>
      </c>
      <c r="G550" s="184"/>
      <c r="H550" s="184">
        <v>1450</v>
      </c>
      <c r="I550" s="184">
        <v>1200</v>
      </c>
      <c r="J550" s="185">
        <v>1179.69659</v>
      </c>
    </row>
    <row r="551" spans="2:10" x14ac:dyDescent="0.25">
      <c r="B551" s="511"/>
      <c r="C551" s="508"/>
      <c r="D551" s="508"/>
      <c r="E551" s="186">
        <v>1812000780</v>
      </c>
      <c r="F551" s="190" t="s">
        <v>504</v>
      </c>
      <c r="G551" s="184"/>
      <c r="H551" s="184">
        <v>100</v>
      </c>
      <c r="I551" s="184">
        <v>60</v>
      </c>
      <c r="J551" s="185">
        <v>94.32</v>
      </c>
    </row>
    <row r="552" spans="2:10" x14ac:dyDescent="0.25">
      <c r="B552" s="511"/>
      <c r="C552" s="508"/>
      <c r="D552" s="508"/>
      <c r="E552" s="186">
        <v>1812100110</v>
      </c>
      <c r="F552" s="190" t="s">
        <v>615</v>
      </c>
      <c r="G552" s="184">
        <v>10.8</v>
      </c>
      <c r="H552" s="184">
        <v>2150</v>
      </c>
      <c r="I552" s="184">
        <v>1890</v>
      </c>
      <c r="J552" s="185">
        <v>1461.23936</v>
      </c>
    </row>
    <row r="553" spans="2:10" x14ac:dyDescent="0.25">
      <c r="B553" s="511"/>
      <c r="C553" s="508"/>
      <c r="D553" s="508"/>
      <c r="E553" s="186">
        <v>1812100130</v>
      </c>
      <c r="F553" s="190" t="s">
        <v>265</v>
      </c>
      <c r="G553" s="184"/>
      <c r="H553" s="184">
        <v>280</v>
      </c>
      <c r="I553" s="184">
        <v>280</v>
      </c>
      <c r="J553" s="185">
        <v>192.63047</v>
      </c>
    </row>
    <row r="554" spans="2:10" x14ac:dyDescent="0.25">
      <c r="B554" s="511"/>
      <c r="C554" s="508"/>
      <c r="D554" s="508"/>
      <c r="E554" s="186">
        <v>1812100140</v>
      </c>
      <c r="F554" s="190" t="s">
        <v>266</v>
      </c>
      <c r="G554" s="184"/>
      <c r="H554" s="184">
        <v>150</v>
      </c>
      <c r="I554" s="184">
        <v>150</v>
      </c>
      <c r="J554" s="185">
        <v>114.27875</v>
      </c>
    </row>
    <row r="555" spans="2:10" x14ac:dyDescent="0.25">
      <c r="B555" s="511"/>
      <c r="C555" s="508"/>
      <c r="D555" s="508"/>
      <c r="E555" s="186">
        <v>1812100210</v>
      </c>
      <c r="F555" s="190" t="s">
        <v>267</v>
      </c>
      <c r="G555" s="184">
        <v>1.4</v>
      </c>
      <c r="H555" s="184">
        <v>300</v>
      </c>
      <c r="I555" s="184">
        <v>80</v>
      </c>
      <c r="J555" s="185">
        <v>152.98089000000002</v>
      </c>
    </row>
    <row r="556" spans="2:10" x14ac:dyDescent="0.25">
      <c r="B556" s="511"/>
      <c r="C556" s="508"/>
      <c r="D556" s="508"/>
      <c r="E556" s="186">
        <v>1812200110</v>
      </c>
      <c r="F556" s="190" t="s">
        <v>616</v>
      </c>
      <c r="G556" s="184">
        <v>106.39999999999999</v>
      </c>
      <c r="H556" s="184">
        <v>17514</v>
      </c>
      <c r="I556" s="184">
        <v>16277</v>
      </c>
      <c r="J556" s="185">
        <v>17382.566139999999</v>
      </c>
    </row>
    <row r="557" spans="2:10" x14ac:dyDescent="0.25">
      <c r="B557" s="511"/>
      <c r="C557" s="508"/>
      <c r="D557" s="508"/>
      <c r="E557" s="186">
        <v>1812200115</v>
      </c>
      <c r="F557" s="190" t="s">
        <v>264</v>
      </c>
      <c r="G557" s="184"/>
      <c r="H557" s="184">
        <v>700</v>
      </c>
      <c r="I557" s="184">
        <v>800</v>
      </c>
      <c r="J557" s="185">
        <v>792.34199999999998</v>
      </c>
    </row>
    <row r="558" spans="2:10" x14ac:dyDescent="0.25">
      <c r="B558" s="511"/>
      <c r="C558" s="508"/>
      <c r="D558" s="508"/>
      <c r="E558" s="186">
        <v>1812200130</v>
      </c>
      <c r="F558" s="190" t="s">
        <v>265</v>
      </c>
      <c r="G558" s="184"/>
      <c r="H558" s="184">
        <v>300</v>
      </c>
      <c r="I558" s="184">
        <v>500</v>
      </c>
      <c r="J558" s="185">
        <v>284.30403000000001</v>
      </c>
    </row>
    <row r="559" spans="2:10" x14ac:dyDescent="0.25">
      <c r="B559" s="511"/>
      <c r="C559" s="508"/>
      <c r="D559" s="508"/>
      <c r="E559" s="186">
        <v>1812200210</v>
      </c>
      <c r="F559" s="190" t="s">
        <v>617</v>
      </c>
      <c r="G559" s="184">
        <v>2</v>
      </c>
      <c r="H559" s="184">
        <v>348</v>
      </c>
      <c r="I559" s="184">
        <v>688</v>
      </c>
      <c r="J559" s="185">
        <v>298.22397999999998</v>
      </c>
    </row>
    <row r="560" spans="2:10" x14ac:dyDescent="0.25">
      <c r="B560" s="511"/>
      <c r="C560" s="508"/>
      <c r="D560" s="508"/>
      <c r="E560" s="186">
        <v>1812200430</v>
      </c>
      <c r="F560" s="190" t="s">
        <v>143</v>
      </c>
      <c r="G560" s="184"/>
      <c r="H560" s="184">
        <v>380</v>
      </c>
      <c r="I560" s="184">
        <v>400</v>
      </c>
      <c r="J560" s="185">
        <v>379.65472999999997</v>
      </c>
    </row>
    <row r="561" spans="2:10" x14ac:dyDescent="0.25">
      <c r="B561" s="511"/>
      <c r="C561" s="508"/>
      <c r="D561" s="508"/>
      <c r="E561" s="186">
        <v>1812200492</v>
      </c>
      <c r="F561" s="190" t="s">
        <v>268</v>
      </c>
      <c r="G561" s="184"/>
      <c r="H561" s="184">
        <v>132</v>
      </c>
      <c r="I561" s="184">
        <v>90</v>
      </c>
      <c r="J561" s="185">
        <v>82.501999999999995</v>
      </c>
    </row>
    <row r="562" spans="2:10" x14ac:dyDescent="0.25">
      <c r="B562" s="511"/>
      <c r="C562" s="508"/>
      <c r="D562" s="508"/>
      <c r="E562" s="186">
        <v>1812200740</v>
      </c>
      <c r="F562" s="190" t="s">
        <v>618</v>
      </c>
      <c r="G562" s="184"/>
      <c r="H562" s="184">
        <v>580</v>
      </c>
      <c r="I562" s="184">
        <v>508</v>
      </c>
      <c r="J562" s="185">
        <v>667.41734999999994</v>
      </c>
    </row>
    <row r="563" spans="2:10" x14ac:dyDescent="0.25">
      <c r="B563" s="511"/>
      <c r="C563" s="508"/>
      <c r="D563" s="508"/>
      <c r="E563" s="186">
        <v>1812200750</v>
      </c>
      <c r="F563" s="190" t="s">
        <v>619</v>
      </c>
      <c r="G563" s="184"/>
      <c r="H563" s="184">
        <v>80</v>
      </c>
      <c r="I563" s="184">
        <v>80</v>
      </c>
      <c r="J563" s="185">
        <v>27</v>
      </c>
    </row>
    <row r="564" spans="2:10" x14ac:dyDescent="0.25">
      <c r="B564" s="511"/>
      <c r="C564" s="508"/>
      <c r="D564" s="508"/>
      <c r="E564" s="186">
        <v>1812200780</v>
      </c>
      <c r="F564" s="190" t="s">
        <v>292</v>
      </c>
      <c r="G564" s="184"/>
      <c r="H564" s="184">
        <v>45</v>
      </c>
      <c r="I564" s="184">
        <v>45</v>
      </c>
      <c r="J564" s="185">
        <v>32.63935</v>
      </c>
    </row>
    <row r="565" spans="2:10" x14ac:dyDescent="0.25">
      <c r="B565" s="511"/>
      <c r="C565" s="508"/>
      <c r="D565" s="508"/>
      <c r="E565" s="186">
        <v>1812200782</v>
      </c>
      <c r="F565" s="190" t="s">
        <v>620</v>
      </c>
      <c r="G565" s="184"/>
      <c r="H565" s="184">
        <v>630</v>
      </c>
      <c r="I565" s="184">
        <v>468</v>
      </c>
      <c r="J565" s="185">
        <v>323.26387</v>
      </c>
    </row>
    <row r="566" spans="2:10" x14ac:dyDescent="0.25">
      <c r="B566" s="511"/>
      <c r="C566" s="508"/>
      <c r="D566" s="508"/>
      <c r="E566" s="186">
        <v>1812200783</v>
      </c>
      <c r="F566" s="190" t="s">
        <v>621</v>
      </c>
      <c r="G566" s="184"/>
      <c r="H566" s="184">
        <v>6</v>
      </c>
      <c r="I566" s="184">
        <v>6</v>
      </c>
      <c r="J566" s="185">
        <v>0</v>
      </c>
    </row>
    <row r="567" spans="2:10" x14ac:dyDescent="0.25">
      <c r="B567" s="511"/>
      <c r="C567" s="508"/>
      <c r="D567" s="508"/>
      <c r="E567" s="186">
        <v>1812200798</v>
      </c>
      <c r="F567" s="190" t="s">
        <v>277</v>
      </c>
      <c r="G567" s="184"/>
      <c r="H567" s="184">
        <v>505</v>
      </c>
      <c r="I567" s="184">
        <v>800</v>
      </c>
      <c r="J567" s="185">
        <v>817.96799999999996</v>
      </c>
    </row>
    <row r="568" spans="2:10" x14ac:dyDescent="0.25">
      <c r="B568" s="511"/>
      <c r="C568" s="508"/>
      <c r="D568" s="508"/>
      <c r="E568" s="186">
        <v>1812201210</v>
      </c>
      <c r="F568" s="190" t="s">
        <v>622</v>
      </c>
      <c r="G568" s="184"/>
      <c r="H568" s="184">
        <v>0</v>
      </c>
      <c r="I568" s="184">
        <v>150</v>
      </c>
      <c r="J568" s="185">
        <v>421.78203999999999</v>
      </c>
    </row>
    <row r="569" spans="2:10" x14ac:dyDescent="0.25">
      <c r="B569" s="511"/>
      <c r="C569" s="508"/>
      <c r="D569" s="508"/>
      <c r="E569" s="186">
        <v>1812201750</v>
      </c>
      <c r="F569" s="190" t="s">
        <v>623</v>
      </c>
      <c r="G569" s="184"/>
      <c r="H569" s="184">
        <v>3307</v>
      </c>
      <c r="I569" s="184">
        <v>2785</v>
      </c>
      <c r="J569" s="185">
        <v>2278.8002200000001</v>
      </c>
    </row>
    <row r="570" spans="2:10" x14ac:dyDescent="0.25">
      <c r="B570" s="511"/>
      <c r="C570" s="508"/>
      <c r="D570" s="508"/>
      <c r="E570" s="186">
        <v>1812202110</v>
      </c>
      <c r="F570" s="190" t="s">
        <v>624</v>
      </c>
      <c r="G570" s="184"/>
      <c r="H570" s="184">
        <v>0</v>
      </c>
      <c r="I570" s="184">
        <v>0</v>
      </c>
      <c r="J570" s="185">
        <v>351.85676000000001</v>
      </c>
    </row>
    <row r="571" spans="2:10" x14ac:dyDescent="0.25">
      <c r="B571" s="511"/>
      <c r="C571" s="508"/>
      <c r="D571" s="508"/>
      <c r="E571" s="186">
        <v>1812202130</v>
      </c>
      <c r="F571" s="190" t="s">
        <v>625</v>
      </c>
      <c r="G571" s="184"/>
      <c r="H571" s="184">
        <v>0</v>
      </c>
      <c r="I571" s="184">
        <v>0</v>
      </c>
      <c r="J571" s="185">
        <v>0.84811000000000003</v>
      </c>
    </row>
    <row r="572" spans="2:10" x14ac:dyDescent="0.25">
      <c r="B572" s="511"/>
      <c r="C572" s="508"/>
      <c r="D572" s="508"/>
      <c r="E572" s="186">
        <v>1812210110</v>
      </c>
      <c r="F572" s="190" t="s">
        <v>626</v>
      </c>
      <c r="G572" s="184">
        <v>98</v>
      </c>
      <c r="H572" s="184">
        <v>16934</v>
      </c>
      <c r="I572" s="184">
        <v>14960</v>
      </c>
      <c r="J572" s="185">
        <v>11982.16156</v>
      </c>
    </row>
    <row r="573" spans="2:10" x14ac:dyDescent="0.25">
      <c r="B573" s="511"/>
      <c r="C573" s="508"/>
      <c r="D573" s="508"/>
      <c r="E573" s="186">
        <v>1812300110</v>
      </c>
      <c r="F573" s="190" t="s">
        <v>263</v>
      </c>
      <c r="G573" s="184">
        <v>73</v>
      </c>
      <c r="H573" s="184">
        <v>11752</v>
      </c>
      <c r="I573" s="184">
        <v>15794</v>
      </c>
      <c r="J573" s="185">
        <v>16046.65166</v>
      </c>
    </row>
    <row r="574" spans="2:10" x14ac:dyDescent="0.25">
      <c r="B574" s="511"/>
      <c r="C574" s="508"/>
      <c r="D574" s="508"/>
      <c r="E574" s="186">
        <v>1812300115</v>
      </c>
      <c r="F574" s="190" t="s">
        <v>264</v>
      </c>
      <c r="G574" s="184"/>
      <c r="H574" s="184">
        <v>750</v>
      </c>
      <c r="I574" s="184">
        <v>700</v>
      </c>
      <c r="J574" s="185">
        <v>528.22799999999995</v>
      </c>
    </row>
    <row r="575" spans="2:10" x14ac:dyDescent="0.25">
      <c r="B575" s="511"/>
      <c r="C575" s="508"/>
      <c r="D575" s="508"/>
      <c r="E575" s="186">
        <v>1812300130</v>
      </c>
      <c r="F575" s="190" t="s">
        <v>265</v>
      </c>
      <c r="G575" s="184"/>
      <c r="H575" s="184">
        <v>250</v>
      </c>
      <c r="I575" s="184">
        <v>450</v>
      </c>
      <c r="J575" s="185">
        <v>243.39882</v>
      </c>
    </row>
    <row r="576" spans="2:10" x14ac:dyDescent="0.25">
      <c r="B576" s="511"/>
      <c r="C576" s="508"/>
      <c r="D576" s="508"/>
      <c r="E576" s="186">
        <v>1812300210</v>
      </c>
      <c r="F576" s="190" t="s">
        <v>627</v>
      </c>
      <c r="G576" s="184">
        <v>2</v>
      </c>
      <c r="H576" s="184">
        <v>250</v>
      </c>
      <c r="I576" s="184">
        <v>860</v>
      </c>
      <c r="J576" s="185">
        <v>653.36027999999999</v>
      </c>
    </row>
    <row r="577" spans="2:10" x14ac:dyDescent="0.25">
      <c r="B577" s="511"/>
      <c r="C577" s="508"/>
      <c r="D577" s="508"/>
      <c r="E577" s="186">
        <v>1812300430</v>
      </c>
      <c r="F577" s="190" t="s">
        <v>143</v>
      </c>
      <c r="G577" s="184"/>
      <c r="H577" s="184">
        <v>310</v>
      </c>
      <c r="I577" s="184">
        <v>300</v>
      </c>
      <c r="J577" s="185">
        <v>282.56495000000001</v>
      </c>
    </row>
    <row r="578" spans="2:10" x14ac:dyDescent="0.25">
      <c r="B578" s="511"/>
      <c r="C578" s="508"/>
      <c r="D578" s="508"/>
      <c r="E578" s="186">
        <v>1812300492</v>
      </c>
      <c r="F578" s="190" t="s">
        <v>268</v>
      </c>
      <c r="G578" s="184"/>
      <c r="H578" s="184">
        <v>67</v>
      </c>
      <c r="I578" s="184">
        <v>90</v>
      </c>
      <c r="J578" s="185">
        <v>82.501999999999995</v>
      </c>
    </row>
    <row r="579" spans="2:10" x14ac:dyDescent="0.25">
      <c r="B579" s="511"/>
      <c r="C579" s="508"/>
      <c r="D579" s="508"/>
      <c r="E579" s="186">
        <v>1812300520</v>
      </c>
      <c r="F579" s="190" t="s">
        <v>628</v>
      </c>
      <c r="G579" s="184"/>
      <c r="H579" s="184">
        <v>180</v>
      </c>
      <c r="I579" s="184">
        <v>180</v>
      </c>
      <c r="J579" s="185">
        <v>136.44594000000001</v>
      </c>
    </row>
    <row r="580" spans="2:10" x14ac:dyDescent="0.25">
      <c r="B580" s="511"/>
      <c r="C580" s="508"/>
      <c r="D580" s="508"/>
      <c r="E580" s="186">
        <v>1812300593</v>
      </c>
      <c r="F580" s="190" t="s">
        <v>273</v>
      </c>
      <c r="G580" s="184"/>
      <c r="H580" s="184">
        <v>270</v>
      </c>
      <c r="I580" s="184">
        <v>200</v>
      </c>
      <c r="J580" s="185">
        <v>189.535</v>
      </c>
    </row>
    <row r="581" spans="2:10" x14ac:dyDescent="0.25">
      <c r="B581" s="511"/>
      <c r="C581" s="508"/>
      <c r="D581" s="508"/>
      <c r="E581" s="186">
        <v>1812300740</v>
      </c>
      <c r="F581" s="190" t="s">
        <v>618</v>
      </c>
      <c r="G581" s="184"/>
      <c r="H581" s="184">
        <v>207</v>
      </c>
      <c r="I581" s="184">
        <v>336</v>
      </c>
      <c r="J581" s="185">
        <v>185.71392</v>
      </c>
    </row>
    <row r="582" spans="2:10" x14ac:dyDescent="0.25">
      <c r="B582" s="511"/>
      <c r="C582" s="508"/>
      <c r="D582" s="508"/>
      <c r="E582" s="186">
        <v>1812300760</v>
      </c>
      <c r="F582" s="190" t="s">
        <v>629</v>
      </c>
      <c r="G582" s="184"/>
      <c r="H582" s="184">
        <v>25182</v>
      </c>
      <c r="I582" s="184">
        <v>26501</v>
      </c>
      <c r="J582" s="185">
        <v>27048.520089999998</v>
      </c>
    </row>
    <row r="583" spans="2:10" x14ac:dyDescent="0.25">
      <c r="B583" s="511"/>
      <c r="C583" s="508"/>
      <c r="D583" s="508"/>
      <c r="E583" s="186">
        <v>1812300798</v>
      </c>
      <c r="F583" s="190" t="s">
        <v>277</v>
      </c>
      <c r="G583" s="184"/>
      <c r="H583" s="184">
        <v>257</v>
      </c>
      <c r="I583" s="184">
        <v>800</v>
      </c>
      <c r="J583" s="185">
        <v>817.96799999999996</v>
      </c>
    </row>
    <row r="584" spans="2:10" x14ac:dyDescent="0.25">
      <c r="B584" s="511"/>
      <c r="C584" s="508"/>
      <c r="D584" s="508"/>
      <c r="E584" s="186">
        <v>1812500110</v>
      </c>
      <c r="F584" s="190" t="s">
        <v>630</v>
      </c>
      <c r="G584" s="184"/>
      <c r="H584" s="184">
        <v>0</v>
      </c>
      <c r="I584" s="184">
        <v>0</v>
      </c>
      <c r="J584" s="185">
        <v>4804.3662599999998</v>
      </c>
    </row>
    <row r="585" spans="2:10" x14ac:dyDescent="0.25">
      <c r="B585" s="511"/>
      <c r="C585" s="508"/>
      <c r="D585" s="508"/>
      <c r="E585" s="186">
        <v>1812500130</v>
      </c>
      <c r="F585" s="190" t="s">
        <v>631</v>
      </c>
      <c r="G585" s="184"/>
      <c r="H585" s="184">
        <v>0</v>
      </c>
      <c r="I585" s="184">
        <v>0</v>
      </c>
      <c r="J585" s="185">
        <v>250.27106000000001</v>
      </c>
    </row>
    <row r="586" spans="2:10" x14ac:dyDescent="0.25">
      <c r="B586" s="511"/>
      <c r="C586" s="508"/>
      <c r="D586" s="508"/>
      <c r="E586" s="186">
        <v>1812500210</v>
      </c>
      <c r="F586" s="190" t="s">
        <v>632</v>
      </c>
      <c r="G586" s="184"/>
      <c r="H586" s="184">
        <v>0</v>
      </c>
      <c r="I586" s="184">
        <v>0</v>
      </c>
      <c r="J586" s="185">
        <v>422.07741999999996</v>
      </c>
    </row>
    <row r="587" spans="2:10" x14ac:dyDescent="0.25">
      <c r="B587" s="511"/>
      <c r="C587" s="508"/>
      <c r="D587" s="508"/>
      <c r="E587" s="186">
        <v>1812500430</v>
      </c>
      <c r="F587" s="190" t="s">
        <v>143</v>
      </c>
      <c r="G587" s="184"/>
      <c r="H587" s="184">
        <v>410</v>
      </c>
      <c r="I587" s="184">
        <v>350</v>
      </c>
      <c r="J587" s="185">
        <v>395.78453999999999</v>
      </c>
    </row>
    <row r="588" spans="2:10" x14ac:dyDescent="0.25">
      <c r="B588" s="511"/>
      <c r="C588" s="508"/>
      <c r="D588" s="508"/>
      <c r="E588" s="186">
        <v>1812500753</v>
      </c>
      <c r="F588" s="190" t="s">
        <v>633</v>
      </c>
      <c r="G588" s="184"/>
      <c r="H588" s="184">
        <v>9500</v>
      </c>
      <c r="I588" s="184">
        <v>10030</v>
      </c>
      <c r="J588" s="185">
        <v>10247.432269999999</v>
      </c>
    </row>
    <row r="589" spans="2:10" x14ac:dyDescent="0.25">
      <c r="B589" s="511"/>
      <c r="C589" s="508"/>
      <c r="D589" s="508"/>
      <c r="E589" s="186">
        <v>1812500755</v>
      </c>
      <c r="F589" s="190" t="s">
        <v>634</v>
      </c>
      <c r="G589" s="184"/>
      <c r="H589" s="184">
        <v>26000</v>
      </c>
      <c r="I589" s="184">
        <v>27000</v>
      </c>
      <c r="J589" s="185">
        <v>19725</v>
      </c>
    </row>
    <row r="590" spans="2:10" x14ac:dyDescent="0.25">
      <c r="B590" s="511"/>
      <c r="C590" s="508"/>
      <c r="D590" s="508"/>
      <c r="E590" s="186">
        <v>1812500780</v>
      </c>
      <c r="F590" s="190" t="s">
        <v>635</v>
      </c>
      <c r="G590" s="184"/>
      <c r="H590" s="184">
        <v>765</v>
      </c>
      <c r="I590" s="184">
        <v>741</v>
      </c>
      <c r="J590" s="185">
        <v>713.17286999999999</v>
      </c>
    </row>
    <row r="591" spans="2:10" x14ac:dyDescent="0.25">
      <c r="B591" s="511"/>
      <c r="C591" s="508"/>
      <c r="D591" s="508"/>
      <c r="E591" s="186">
        <v>1812500798</v>
      </c>
      <c r="F591" s="190" t="s">
        <v>277</v>
      </c>
      <c r="G591" s="184"/>
      <c r="H591" s="184">
        <v>352</v>
      </c>
      <c r="I591" s="184">
        <v>600</v>
      </c>
      <c r="J591" s="185">
        <v>613.47500000000002</v>
      </c>
    </row>
    <row r="592" spans="2:10" x14ac:dyDescent="0.25">
      <c r="B592" s="511"/>
      <c r="C592" s="508"/>
      <c r="D592" s="508"/>
      <c r="E592" s="186">
        <v>1812500930</v>
      </c>
      <c r="F592" s="190" t="s">
        <v>636</v>
      </c>
      <c r="G592" s="184"/>
      <c r="H592" s="184">
        <v>0</v>
      </c>
      <c r="I592" s="184">
        <v>0</v>
      </c>
      <c r="J592" s="185">
        <v>25.28736</v>
      </c>
    </row>
    <row r="593" spans="2:10" x14ac:dyDescent="0.25">
      <c r="B593" s="511"/>
      <c r="C593" s="508"/>
      <c r="D593" s="508"/>
      <c r="E593" s="186">
        <v>1812510110</v>
      </c>
      <c r="F593" s="190" t="s">
        <v>637</v>
      </c>
      <c r="G593" s="184"/>
      <c r="H593" s="184">
        <v>0</v>
      </c>
      <c r="I593" s="184">
        <v>0</v>
      </c>
      <c r="J593" s="185">
        <v>4312.79781</v>
      </c>
    </row>
    <row r="594" spans="2:10" x14ac:dyDescent="0.25">
      <c r="B594" s="511"/>
      <c r="C594" s="508"/>
      <c r="D594" s="508"/>
      <c r="E594" s="186">
        <v>1812510130</v>
      </c>
      <c r="F594" s="190" t="s">
        <v>265</v>
      </c>
      <c r="G594" s="184"/>
      <c r="H594" s="184">
        <v>0</v>
      </c>
      <c r="I594" s="184">
        <v>0</v>
      </c>
      <c r="J594" s="185">
        <v>114.75771</v>
      </c>
    </row>
    <row r="595" spans="2:10" x14ac:dyDescent="0.25">
      <c r="B595" s="511"/>
      <c r="C595" s="508"/>
      <c r="D595" s="508"/>
      <c r="E595" s="186">
        <v>1812510210</v>
      </c>
      <c r="F595" s="190" t="s">
        <v>638</v>
      </c>
      <c r="G595" s="184"/>
      <c r="H595" s="184">
        <v>0</v>
      </c>
      <c r="I595" s="184">
        <v>0</v>
      </c>
      <c r="J595" s="185">
        <v>839.63492000000008</v>
      </c>
    </row>
    <row r="596" spans="2:10" x14ac:dyDescent="0.25">
      <c r="B596" s="511"/>
      <c r="C596" s="508"/>
      <c r="D596" s="508"/>
      <c r="E596" s="186">
        <v>1812520210</v>
      </c>
      <c r="F596" s="190" t="s">
        <v>639</v>
      </c>
      <c r="G596" s="184"/>
      <c r="H596" s="184">
        <v>0</v>
      </c>
      <c r="I596" s="184">
        <v>350</v>
      </c>
      <c r="J596" s="185">
        <v>662.62531999999999</v>
      </c>
    </row>
    <row r="597" spans="2:10" x14ac:dyDescent="0.25">
      <c r="B597" s="511"/>
      <c r="C597" s="508"/>
      <c r="D597" s="508"/>
      <c r="E597" s="186">
        <v>1812520750</v>
      </c>
      <c r="F597" s="190" t="s">
        <v>640</v>
      </c>
      <c r="G597" s="184"/>
      <c r="H597" s="184">
        <v>1294</v>
      </c>
      <c r="I597" s="184">
        <v>954</v>
      </c>
      <c r="J597" s="185">
        <v>958.75243</v>
      </c>
    </row>
    <row r="598" spans="2:10" x14ac:dyDescent="0.25">
      <c r="B598" s="511"/>
      <c r="C598" s="508"/>
      <c r="D598" s="508"/>
      <c r="E598" s="186">
        <v>1812530110</v>
      </c>
      <c r="F598" s="190" t="s">
        <v>641</v>
      </c>
      <c r="G598" s="184"/>
      <c r="H598" s="184">
        <v>0</v>
      </c>
      <c r="I598" s="184">
        <v>0</v>
      </c>
      <c r="J598" s="185">
        <v>102.28008</v>
      </c>
    </row>
    <row r="599" spans="2:10" x14ac:dyDescent="0.25">
      <c r="B599" s="511"/>
      <c r="C599" s="508"/>
      <c r="D599" s="508"/>
      <c r="E599" s="186">
        <v>1812530130</v>
      </c>
      <c r="F599" s="190" t="s">
        <v>642</v>
      </c>
      <c r="G599" s="184"/>
      <c r="H599" s="184">
        <v>0</v>
      </c>
      <c r="I599" s="184">
        <v>0</v>
      </c>
      <c r="J599" s="185">
        <v>19.776509999999998</v>
      </c>
    </row>
    <row r="600" spans="2:10" x14ac:dyDescent="0.25">
      <c r="B600" s="511"/>
      <c r="C600" s="508"/>
      <c r="D600" s="508"/>
      <c r="E600" s="186">
        <v>1812600110</v>
      </c>
      <c r="F600" s="190" t="s">
        <v>643</v>
      </c>
      <c r="G600" s="184"/>
      <c r="H600" s="184">
        <v>0</v>
      </c>
      <c r="I600" s="184">
        <v>0</v>
      </c>
      <c r="J600" s="185">
        <v>51.654699999999998</v>
      </c>
    </row>
    <row r="601" spans="2:10" x14ac:dyDescent="0.25">
      <c r="B601" s="511"/>
      <c r="C601" s="508"/>
      <c r="D601" s="508"/>
      <c r="E601" s="186">
        <v>1812611110</v>
      </c>
      <c r="F601" s="190" t="s">
        <v>644</v>
      </c>
      <c r="G601" s="184">
        <v>4</v>
      </c>
      <c r="H601" s="184">
        <v>530</v>
      </c>
      <c r="I601" s="184">
        <v>686</v>
      </c>
      <c r="J601" s="185">
        <v>491.53640999999999</v>
      </c>
    </row>
    <row r="602" spans="2:10" x14ac:dyDescent="0.25">
      <c r="B602" s="511"/>
      <c r="C602" s="508"/>
      <c r="D602" s="508"/>
      <c r="E602" s="186">
        <v>1812611210</v>
      </c>
      <c r="F602" s="190" t="s">
        <v>645</v>
      </c>
      <c r="G602" s="184"/>
      <c r="H602" s="184">
        <v>0</v>
      </c>
      <c r="I602" s="184">
        <v>0</v>
      </c>
      <c r="J602" s="185">
        <v>1.4744999999999999</v>
      </c>
    </row>
    <row r="603" spans="2:10" x14ac:dyDescent="0.25">
      <c r="B603" s="511"/>
      <c r="C603" s="508"/>
      <c r="D603" s="508"/>
      <c r="E603" s="186">
        <v>1812810750</v>
      </c>
      <c r="F603" s="190" t="s">
        <v>646</v>
      </c>
      <c r="G603" s="184"/>
      <c r="H603" s="184">
        <v>50</v>
      </c>
      <c r="I603" s="184">
        <v>50</v>
      </c>
      <c r="J603" s="185">
        <v>4.8949999999999996</v>
      </c>
    </row>
    <row r="604" spans="2:10" x14ac:dyDescent="0.25">
      <c r="B604" s="511"/>
      <c r="C604" s="508"/>
      <c r="D604" s="508"/>
      <c r="E604" s="186">
        <v>1812820750</v>
      </c>
      <c r="F604" s="190" t="s">
        <v>647</v>
      </c>
      <c r="G604" s="184"/>
      <c r="H604" s="184">
        <v>60</v>
      </c>
      <c r="I604" s="184">
        <v>60</v>
      </c>
      <c r="J604" s="185">
        <v>45.680999999999997</v>
      </c>
    </row>
    <row r="605" spans="2:10" x14ac:dyDescent="0.25">
      <c r="B605" s="511"/>
      <c r="C605" s="508"/>
      <c r="D605" s="508"/>
      <c r="E605" s="186">
        <v>1812821110</v>
      </c>
      <c r="F605" s="190" t="s">
        <v>648</v>
      </c>
      <c r="G605" s="184"/>
      <c r="H605" s="184">
        <v>2400</v>
      </c>
      <c r="I605" s="184">
        <v>2200</v>
      </c>
      <c r="J605" s="185">
        <v>621.71600000000001</v>
      </c>
    </row>
    <row r="606" spans="2:10" x14ac:dyDescent="0.25">
      <c r="B606" s="511"/>
      <c r="C606" s="508"/>
      <c r="D606" s="508"/>
      <c r="E606" s="186">
        <v>1812821210</v>
      </c>
      <c r="F606" s="190" t="s">
        <v>649</v>
      </c>
      <c r="G606" s="184"/>
      <c r="H606" s="184">
        <v>0</v>
      </c>
      <c r="I606" s="184">
        <v>0</v>
      </c>
      <c r="J606" s="185">
        <v>3426.5030000000002</v>
      </c>
    </row>
    <row r="607" spans="2:10" x14ac:dyDescent="0.25">
      <c r="B607" s="511"/>
      <c r="C607" s="508"/>
      <c r="D607" s="508"/>
      <c r="E607" s="186">
        <v>1812821750</v>
      </c>
      <c r="F607" s="190" t="s">
        <v>650</v>
      </c>
      <c r="G607" s="184"/>
      <c r="H607" s="184">
        <v>6780</v>
      </c>
      <c r="I607" s="184">
        <v>6780</v>
      </c>
      <c r="J607" s="185">
        <v>5188.3696</v>
      </c>
    </row>
    <row r="608" spans="2:10" x14ac:dyDescent="0.25">
      <c r="B608" s="511"/>
      <c r="C608" s="508"/>
      <c r="D608" s="508"/>
      <c r="E608" s="186">
        <v>1817120110</v>
      </c>
      <c r="F608" s="190" t="s">
        <v>651</v>
      </c>
      <c r="G608" s="184"/>
      <c r="H608" s="184">
        <v>220</v>
      </c>
      <c r="I608" s="184">
        <v>220</v>
      </c>
      <c r="J608" s="185">
        <v>202.91442999999998</v>
      </c>
    </row>
    <row r="609" spans="2:10" x14ac:dyDescent="0.25">
      <c r="B609" s="511"/>
      <c r="C609" s="508"/>
      <c r="D609" s="509"/>
      <c r="E609" s="186">
        <v>1817120210</v>
      </c>
      <c r="F609" s="190" t="s">
        <v>652</v>
      </c>
      <c r="G609" s="184"/>
      <c r="H609" s="184">
        <v>1050</v>
      </c>
      <c r="I609" s="184">
        <v>1150</v>
      </c>
      <c r="J609" s="185">
        <v>1439.2867200000001</v>
      </c>
    </row>
    <row r="610" spans="2:10" x14ac:dyDescent="0.25">
      <c r="B610" s="511"/>
      <c r="C610" s="508"/>
      <c r="D610" s="255" t="s">
        <v>521</v>
      </c>
      <c r="E610" s="191"/>
      <c r="F610" s="191"/>
      <c r="G610" s="192">
        <v>297.60000000000002</v>
      </c>
      <c r="H610" s="192">
        <v>134777</v>
      </c>
      <c r="I610" s="192">
        <v>139599</v>
      </c>
      <c r="J610" s="193">
        <v>141214.88778000002</v>
      </c>
    </row>
    <row r="611" spans="2:10" x14ac:dyDescent="0.25">
      <c r="B611" s="511"/>
      <c r="C611" s="508"/>
      <c r="D611" s="507" t="s">
        <v>167</v>
      </c>
      <c r="E611" s="186">
        <v>1817800110</v>
      </c>
      <c r="F611" s="190" t="s">
        <v>653</v>
      </c>
      <c r="G611" s="184">
        <v>4.5</v>
      </c>
      <c r="H611" s="184">
        <v>850</v>
      </c>
      <c r="I611" s="184">
        <v>680</v>
      </c>
      <c r="J611" s="185">
        <v>695.64585999999997</v>
      </c>
    </row>
    <row r="612" spans="2:10" x14ac:dyDescent="0.25">
      <c r="B612" s="511"/>
      <c r="C612" s="508"/>
      <c r="D612" s="508"/>
      <c r="E612" s="186">
        <v>1817800130</v>
      </c>
      <c r="F612" s="190" t="s">
        <v>265</v>
      </c>
      <c r="G612" s="184"/>
      <c r="H612" s="184">
        <v>200</v>
      </c>
      <c r="I612" s="184">
        <v>200</v>
      </c>
      <c r="J612" s="185">
        <v>200.39157999999998</v>
      </c>
    </row>
    <row r="613" spans="2:10" x14ac:dyDescent="0.25">
      <c r="B613" s="511"/>
      <c r="C613" s="508"/>
      <c r="D613" s="508"/>
      <c r="E613" s="186">
        <v>1817800210</v>
      </c>
      <c r="F613" s="190" t="s">
        <v>654</v>
      </c>
      <c r="G613" s="184">
        <v>70</v>
      </c>
      <c r="H613" s="184">
        <v>13500</v>
      </c>
      <c r="I613" s="184">
        <v>12500</v>
      </c>
      <c r="J613" s="185">
        <v>11183.109410000001</v>
      </c>
    </row>
    <row r="614" spans="2:10" x14ac:dyDescent="0.25">
      <c r="B614" s="511"/>
      <c r="C614" s="508"/>
      <c r="D614" s="508"/>
      <c r="E614" s="186">
        <v>1817800710</v>
      </c>
      <c r="F614" s="190" t="s">
        <v>655</v>
      </c>
      <c r="G614" s="184"/>
      <c r="H614" s="184">
        <v>14800</v>
      </c>
      <c r="I614" s="184">
        <v>14000</v>
      </c>
      <c r="J614" s="185">
        <v>12590.970539999998</v>
      </c>
    </row>
    <row r="615" spans="2:10" x14ac:dyDescent="0.25">
      <c r="B615" s="511"/>
      <c r="C615" s="508"/>
      <c r="D615" s="509"/>
      <c r="E615" s="186">
        <v>1817800711</v>
      </c>
      <c r="F615" s="190" t="s">
        <v>656</v>
      </c>
      <c r="G615" s="184"/>
      <c r="H615" s="184">
        <v>9000</v>
      </c>
      <c r="I615" s="184">
        <v>9000</v>
      </c>
      <c r="J615" s="185">
        <v>8641.2099999999991</v>
      </c>
    </row>
    <row r="616" spans="2:10" x14ac:dyDescent="0.25">
      <c r="B616" s="511"/>
      <c r="C616" s="508"/>
      <c r="D616" s="255" t="s">
        <v>525</v>
      </c>
      <c r="E616" s="191"/>
      <c r="F616" s="191"/>
      <c r="G616" s="192">
        <v>74.5</v>
      </c>
      <c r="H616" s="192">
        <v>38350</v>
      </c>
      <c r="I616" s="192">
        <v>36380</v>
      </c>
      <c r="J616" s="193">
        <v>33311.327389999999</v>
      </c>
    </row>
    <row r="617" spans="2:10" x14ac:dyDescent="0.25">
      <c r="B617" s="511"/>
      <c r="C617" s="508"/>
      <c r="D617" s="507" t="s">
        <v>168</v>
      </c>
      <c r="E617" s="186">
        <v>1814000110</v>
      </c>
      <c r="F617" s="190" t="s">
        <v>657</v>
      </c>
      <c r="G617" s="184">
        <v>46.5</v>
      </c>
      <c r="H617" s="184">
        <v>7360</v>
      </c>
      <c r="I617" s="184">
        <v>7160</v>
      </c>
      <c r="J617" s="185">
        <v>7191.7876200000001</v>
      </c>
    </row>
    <row r="618" spans="2:10" x14ac:dyDescent="0.25">
      <c r="B618" s="511"/>
      <c r="C618" s="508"/>
      <c r="D618" s="508"/>
      <c r="E618" s="186">
        <v>1814000115</v>
      </c>
      <c r="F618" s="190" t="s">
        <v>264</v>
      </c>
      <c r="G618" s="184"/>
      <c r="H618" s="184">
        <v>1300</v>
      </c>
      <c r="I618" s="184">
        <v>1300</v>
      </c>
      <c r="J618" s="185">
        <v>1162.1030000000001</v>
      </c>
    </row>
    <row r="619" spans="2:10" x14ac:dyDescent="0.25">
      <c r="B619" s="511"/>
      <c r="C619" s="508"/>
      <c r="D619" s="508"/>
      <c r="E619" s="186">
        <v>1814000130</v>
      </c>
      <c r="F619" s="190" t="s">
        <v>265</v>
      </c>
      <c r="G619" s="184"/>
      <c r="H619" s="184">
        <v>230</v>
      </c>
      <c r="I619" s="184">
        <v>230</v>
      </c>
      <c r="J619" s="185">
        <v>207.65370999999999</v>
      </c>
    </row>
    <row r="620" spans="2:10" x14ac:dyDescent="0.25">
      <c r="B620" s="511"/>
      <c r="C620" s="508"/>
      <c r="D620" s="508"/>
      <c r="E620" s="186">
        <v>1814000140</v>
      </c>
      <c r="F620" s="190" t="s">
        <v>266</v>
      </c>
      <c r="G620" s="184"/>
      <c r="H620" s="184">
        <v>350</v>
      </c>
      <c r="I620" s="184">
        <v>350</v>
      </c>
      <c r="J620" s="185">
        <v>350.36169000000001</v>
      </c>
    </row>
    <row r="621" spans="2:10" x14ac:dyDescent="0.25">
      <c r="B621" s="511"/>
      <c r="C621" s="508"/>
      <c r="D621" s="508"/>
      <c r="E621" s="186">
        <v>1814000210</v>
      </c>
      <c r="F621" s="190" t="s">
        <v>267</v>
      </c>
      <c r="G621" s="184"/>
      <c r="H621" s="184">
        <v>0</v>
      </c>
      <c r="I621" s="184">
        <v>0</v>
      </c>
      <c r="J621" s="185">
        <v>3.5476399999999999</v>
      </c>
    </row>
    <row r="622" spans="2:10" x14ac:dyDescent="0.25">
      <c r="B622" s="511"/>
      <c r="C622" s="508"/>
      <c r="D622" s="508"/>
      <c r="E622" s="186">
        <v>1814000430</v>
      </c>
      <c r="F622" s="190" t="s">
        <v>658</v>
      </c>
      <c r="G622" s="184"/>
      <c r="H622" s="184">
        <v>1240</v>
      </c>
      <c r="I622" s="184">
        <v>1240</v>
      </c>
      <c r="J622" s="185">
        <v>1201.7280499999999</v>
      </c>
    </row>
    <row r="623" spans="2:10" x14ac:dyDescent="0.25">
      <c r="B623" s="511"/>
      <c r="C623" s="508"/>
      <c r="D623" s="508"/>
      <c r="E623" s="186">
        <v>1814000593</v>
      </c>
      <c r="F623" s="190" t="s">
        <v>273</v>
      </c>
      <c r="G623" s="184"/>
      <c r="H623" s="184">
        <v>54</v>
      </c>
      <c r="I623" s="184">
        <v>350</v>
      </c>
      <c r="J623" s="185">
        <v>331.68799999999999</v>
      </c>
    </row>
    <row r="624" spans="2:10" x14ac:dyDescent="0.25">
      <c r="B624" s="511"/>
      <c r="C624" s="508"/>
      <c r="D624" s="508"/>
      <c r="E624" s="186">
        <v>1814000740</v>
      </c>
      <c r="F624" s="190" t="s">
        <v>659</v>
      </c>
      <c r="G624" s="184"/>
      <c r="H624" s="184">
        <v>186</v>
      </c>
      <c r="I624" s="184">
        <v>92</v>
      </c>
      <c r="J624" s="185">
        <v>213.58120000000002</v>
      </c>
    </row>
    <row r="625" spans="2:10" x14ac:dyDescent="0.25">
      <c r="B625" s="511"/>
      <c r="C625" s="508"/>
      <c r="D625" s="508"/>
      <c r="E625" s="186">
        <v>1814000742</v>
      </c>
      <c r="F625" s="190" t="s">
        <v>660</v>
      </c>
      <c r="G625" s="184"/>
      <c r="H625" s="184">
        <v>130</v>
      </c>
      <c r="I625" s="184">
        <v>120</v>
      </c>
      <c r="J625" s="185">
        <v>19.8</v>
      </c>
    </row>
    <row r="626" spans="2:10" x14ac:dyDescent="0.25">
      <c r="B626" s="511"/>
      <c r="C626" s="508"/>
      <c r="D626" s="508"/>
      <c r="E626" s="186">
        <v>1814000744</v>
      </c>
      <c r="F626" s="190" t="s">
        <v>528</v>
      </c>
      <c r="G626" s="184"/>
      <c r="H626" s="184">
        <v>15</v>
      </c>
      <c r="I626" s="184">
        <v>15</v>
      </c>
      <c r="J626" s="185">
        <v>5.0030000000000001</v>
      </c>
    </row>
    <row r="627" spans="2:10" x14ac:dyDescent="0.25">
      <c r="B627" s="511"/>
      <c r="C627" s="508"/>
      <c r="D627" s="508"/>
      <c r="E627" s="186">
        <v>1814000780</v>
      </c>
      <c r="F627" s="190" t="s">
        <v>661</v>
      </c>
      <c r="G627" s="184"/>
      <c r="H627" s="184">
        <v>60</v>
      </c>
      <c r="I627" s="184">
        <v>60</v>
      </c>
      <c r="J627" s="185">
        <v>51.239410000000007</v>
      </c>
    </row>
    <row r="628" spans="2:10" x14ac:dyDescent="0.25">
      <c r="B628" s="511"/>
      <c r="C628" s="508"/>
      <c r="D628" s="508"/>
      <c r="E628" s="186">
        <v>1814000783</v>
      </c>
      <c r="F628" s="190" t="s">
        <v>662</v>
      </c>
      <c r="G628" s="184"/>
      <c r="H628" s="184">
        <v>-1700</v>
      </c>
      <c r="I628" s="184">
        <v>-1747</v>
      </c>
      <c r="J628" s="185">
        <v>-1379.066</v>
      </c>
    </row>
    <row r="629" spans="2:10" x14ac:dyDescent="0.25">
      <c r="B629" s="511"/>
      <c r="C629" s="508"/>
      <c r="D629" s="508"/>
      <c r="E629" s="186">
        <v>1814000784</v>
      </c>
      <c r="F629" s="190" t="s">
        <v>663</v>
      </c>
      <c r="G629" s="184"/>
      <c r="H629" s="184">
        <v>60</v>
      </c>
      <c r="I629" s="184">
        <v>71</v>
      </c>
      <c r="J629" s="185">
        <v>28.4</v>
      </c>
    </row>
    <row r="630" spans="2:10" x14ac:dyDescent="0.25">
      <c r="B630" s="511"/>
      <c r="C630" s="508"/>
      <c r="D630" s="508"/>
      <c r="E630" s="186">
        <v>1814000785</v>
      </c>
      <c r="F630" s="190" t="s">
        <v>664</v>
      </c>
      <c r="G630" s="184"/>
      <c r="H630" s="184">
        <v>893</v>
      </c>
      <c r="I630" s="184">
        <v>744</v>
      </c>
      <c r="J630" s="185">
        <v>731.63</v>
      </c>
    </row>
    <row r="631" spans="2:10" x14ac:dyDescent="0.25">
      <c r="B631" s="511"/>
      <c r="C631" s="508"/>
      <c r="D631" s="508"/>
      <c r="E631" s="186">
        <v>1814000786</v>
      </c>
      <c r="F631" s="190" t="s">
        <v>665</v>
      </c>
      <c r="G631" s="184"/>
      <c r="H631" s="184">
        <v>180</v>
      </c>
      <c r="I631" s="184">
        <v>180</v>
      </c>
      <c r="J631" s="185">
        <v>133.26604999999998</v>
      </c>
    </row>
    <row r="632" spans="2:10" x14ac:dyDescent="0.25">
      <c r="B632" s="511"/>
      <c r="C632" s="508"/>
      <c r="D632" s="508"/>
      <c r="E632" s="186">
        <v>1814000795</v>
      </c>
      <c r="F632" s="190" t="s">
        <v>666</v>
      </c>
      <c r="G632" s="184"/>
      <c r="H632" s="184">
        <v>53</v>
      </c>
      <c r="I632" s="184">
        <v>130</v>
      </c>
      <c r="J632" s="185">
        <v>129.10477</v>
      </c>
    </row>
    <row r="633" spans="2:10" x14ac:dyDescent="0.25">
      <c r="B633" s="511"/>
      <c r="C633" s="508"/>
      <c r="D633" s="508"/>
      <c r="E633" s="186">
        <v>1814000798</v>
      </c>
      <c r="F633" s="190" t="s">
        <v>277</v>
      </c>
      <c r="G633" s="184"/>
      <c r="H633" s="184">
        <v>1274</v>
      </c>
      <c r="I633" s="184">
        <v>700</v>
      </c>
      <c r="J633" s="185">
        <v>715.72199999999998</v>
      </c>
    </row>
    <row r="634" spans="2:10" x14ac:dyDescent="0.25">
      <c r="B634" s="511"/>
      <c r="C634" s="508"/>
      <c r="D634" s="508"/>
      <c r="E634" s="186">
        <v>1814001111</v>
      </c>
      <c r="F634" s="190" t="s">
        <v>667</v>
      </c>
      <c r="G634" s="184">
        <v>0.5</v>
      </c>
      <c r="H634" s="184">
        <v>135</v>
      </c>
      <c r="I634" s="184">
        <v>250</v>
      </c>
      <c r="J634" s="185">
        <v>631.67379000000005</v>
      </c>
    </row>
    <row r="635" spans="2:10" x14ac:dyDescent="0.25">
      <c r="B635" s="511"/>
      <c r="C635" s="508"/>
      <c r="D635" s="508"/>
      <c r="E635" s="186">
        <v>1814005210</v>
      </c>
      <c r="F635" s="190" t="s">
        <v>668</v>
      </c>
      <c r="G635" s="184"/>
      <c r="H635" s="184">
        <v>0</v>
      </c>
      <c r="I635" s="184">
        <v>70</v>
      </c>
      <c r="J635" s="185">
        <v>0</v>
      </c>
    </row>
    <row r="636" spans="2:10" x14ac:dyDescent="0.25">
      <c r="B636" s="511"/>
      <c r="C636" s="508"/>
      <c r="D636" s="508"/>
      <c r="E636" s="186">
        <v>1814010760</v>
      </c>
      <c r="F636" s="190" t="s">
        <v>669</v>
      </c>
      <c r="G636" s="184"/>
      <c r="H636" s="184">
        <v>5040</v>
      </c>
      <c r="I636" s="184">
        <v>5839</v>
      </c>
      <c r="J636" s="185">
        <v>3857.009</v>
      </c>
    </row>
    <row r="637" spans="2:10" x14ac:dyDescent="0.25">
      <c r="B637" s="511"/>
      <c r="C637" s="508"/>
      <c r="D637" s="508"/>
      <c r="E637" s="186">
        <v>1814010761</v>
      </c>
      <c r="F637" s="190" t="s">
        <v>670</v>
      </c>
      <c r="G637" s="184"/>
      <c r="H637" s="184">
        <v>640</v>
      </c>
      <c r="I637" s="184"/>
      <c r="J637" s="185">
        <v>121.62195</v>
      </c>
    </row>
    <row r="638" spans="2:10" x14ac:dyDescent="0.25">
      <c r="B638" s="511"/>
      <c r="C638" s="508"/>
      <c r="D638" s="508"/>
      <c r="E638" s="186">
        <v>1817130110</v>
      </c>
      <c r="F638" s="190" t="s">
        <v>671</v>
      </c>
      <c r="G638" s="184">
        <v>0.8</v>
      </c>
      <c r="H638" s="184">
        <v>160</v>
      </c>
      <c r="I638" s="184">
        <v>145</v>
      </c>
      <c r="J638" s="185">
        <v>137.48504</v>
      </c>
    </row>
    <row r="639" spans="2:10" x14ac:dyDescent="0.25">
      <c r="B639" s="511"/>
      <c r="C639" s="508"/>
      <c r="D639" s="509"/>
      <c r="E639" s="186">
        <v>1817130210</v>
      </c>
      <c r="F639" s="190" t="s">
        <v>671</v>
      </c>
      <c r="G639" s="184">
        <v>6</v>
      </c>
      <c r="H639" s="184">
        <v>950</v>
      </c>
      <c r="I639" s="184">
        <v>950</v>
      </c>
      <c r="J639" s="185">
        <v>845.21366</v>
      </c>
    </row>
    <row r="640" spans="2:10" x14ac:dyDescent="0.25">
      <c r="B640" s="511"/>
      <c r="C640" s="508"/>
      <c r="D640" s="255" t="s">
        <v>532</v>
      </c>
      <c r="E640" s="191"/>
      <c r="F640" s="191"/>
      <c r="G640" s="192">
        <v>53.8</v>
      </c>
      <c r="H640" s="192">
        <v>18610</v>
      </c>
      <c r="I640" s="192">
        <v>18249</v>
      </c>
      <c r="J640" s="193">
        <v>16690.55358</v>
      </c>
    </row>
    <row r="641" spans="2:10" x14ac:dyDescent="0.25">
      <c r="B641" s="511"/>
      <c r="C641" s="508"/>
      <c r="D641" s="507" t="s">
        <v>169</v>
      </c>
      <c r="E641" s="186">
        <v>1810000300</v>
      </c>
      <c r="F641" s="190" t="s">
        <v>672</v>
      </c>
      <c r="G641" s="184"/>
      <c r="H641" s="184">
        <v>0</v>
      </c>
      <c r="I641" s="184">
        <v>0</v>
      </c>
      <c r="J641" s="185">
        <v>288.65393999999998</v>
      </c>
    </row>
    <row r="642" spans="2:10" x14ac:dyDescent="0.25">
      <c r="B642" s="511"/>
      <c r="C642" s="508"/>
      <c r="D642" s="508"/>
      <c r="E642" s="186">
        <v>1811000751</v>
      </c>
      <c r="F642" s="190" t="s">
        <v>673</v>
      </c>
      <c r="G642" s="184"/>
      <c r="H642" s="184">
        <v>266</v>
      </c>
      <c r="I642" s="184">
        <v>260</v>
      </c>
      <c r="J642" s="185">
        <v>271.86799999999999</v>
      </c>
    </row>
    <row r="643" spans="2:10" x14ac:dyDescent="0.25">
      <c r="B643" s="511"/>
      <c r="C643" s="508"/>
      <c r="D643" s="508"/>
      <c r="E643" s="186">
        <v>1813200110</v>
      </c>
      <c r="F643" s="190" t="s">
        <v>674</v>
      </c>
      <c r="G643" s="184">
        <v>56.6</v>
      </c>
      <c r="H643" s="184">
        <v>9200</v>
      </c>
      <c r="I643" s="184">
        <v>8630</v>
      </c>
      <c r="J643" s="185">
        <v>8238.9873000000007</v>
      </c>
    </row>
    <row r="644" spans="2:10" x14ac:dyDescent="0.25">
      <c r="B644" s="511"/>
      <c r="C644" s="508"/>
      <c r="D644" s="508"/>
      <c r="E644" s="186">
        <v>1813200115</v>
      </c>
      <c r="F644" s="190" t="s">
        <v>264</v>
      </c>
      <c r="G644" s="184"/>
      <c r="H644" s="184">
        <v>810</v>
      </c>
      <c r="I644" s="184">
        <v>720</v>
      </c>
      <c r="J644" s="185">
        <v>918.06</v>
      </c>
    </row>
    <row r="645" spans="2:10" x14ac:dyDescent="0.25">
      <c r="B645" s="511"/>
      <c r="C645" s="508"/>
      <c r="D645" s="508"/>
      <c r="E645" s="186">
        <v>1813200130</v>
      </c>
      <c r="F645" s="190" t="s">
        <v>265</v>
      </c>
      <c r="G645" s="184"/>
      <c r="H645" s="184">
        <v>570</v>
      </c>
      <c r="I645" s="184">
        <v>570</v>
      </c>
      <c r="J645" s="185">
        <v>559.43726000000004</v>
      </c>
    </row>
    <row r="646" spans="2:10" x14ac:dyDescent="0.25">
      <c r="B646" s="511"/>
      <c r="C646" s="508"/>
      <c r="D646" s="508"/>
      <c r="E646" s="186">
        <v>1813200140</v>
      </c>
      <c r="F646" s="190" t="s">
        <v>266</v>
      </c>
      <c r="G646" s="184"/>
      <c r="H646" s="184">
        <v>450</v>
      </c>
      <c r="I646" s="184">
        <v>380</v>
      </c>
      <c r="J646" s="185">
        <v>432.77850000000001</v>
      </c>
    </row>
    <row r="647" spans="2:10" x14ac:dyDescent="0.25">
      <c r="B647" s="511"/>
      <c r="C647" s="508"/>
      <c r="D647" s="508"/>
      <c r="E647" s="186">
        <v>1813200210</v>
      </c>
      <c r="F647" s="190" t="s">
        <v>267</v>
      </c>
      <c r="G647" s="184">
        <v>1</v>
      </c>
      <c r="H647" s="184">
        <v>230</v>
      </c>
      <c r="I647" s="184">
        <v>230</v>
      </c>
      <c r="J647" s="185">
        <v>207.89501000000001</v>
      </c>
    </row>
    <row r="648" spans="2:10" x14ac:dyDescent="0.25">
      <c r="B648" s="511"/>
      <c r="C648" s="508"/>
      <c r="D648" s="508"/>
      <c r="E648" s="186">
        <v>1813200421</v>
      </c>
      <c r="F648" s="190" t="s">
        <v>675</v>
      </c>
      <c r="G648" s="184"/>
      <c r="H648" s="184">
        <v>600</v>
      </c>
      <c r="I648" s="184">
        <v>600</v>
      </c>
      <c r="J648" s="185">
        <v>479.21073999999999</v>
      </c>
    </row>
    <row r="649" spans="2:10" x14ac:dyDescent="0.25">
      <c r="B649" s="511"/>
      <c r="C649" s="508"/>
      <c r="D649" s="508"/>
      <c r="E649" s="186">
        <v>1813200430</v>
      </c>
      <c r="F649" s="190" t="s">
        <v>143</v>
      </c>
      <c r="G649" s="184"/>
      <c r="H649" s="184">
        <v>2450</v>
      </c>
      <c r="I649" s="184">
        <v>2450</v>
      </c>
      <c r="J649" s="185">
        <v>2332.4101700000001</v>
      </c>
    </row>
    <row r="650" spans="2:10" x14ac:dyDescent="0.25">
      <c r="B650" s="511"/>
      <c r="C650" s="508"/>
      <c r="D650" s="508"/>
      <c r="E650" s="186">
        <v>1813200511</v>
      </c>
      <c r="F650" s="190" t="s">
        <v>676</v>
      </c>
      <c r="G650" s="184"/>
      <c r="H650" s="184">
        <v>0</v>
      </c>
      <c r="I650" s="184">
        <v>0</v>
      </c>
      <c r="J650" s="185">
        <v>34.103999999999999</v>
      </c>
    </row>
    <row r="651" spans="2:10" x14ac:dyDescent="0.25">
      <c r="B651" s="511"/>
      <c r="C651" s="508"/>
      <c r="D651" s="508"/>
      <c r="E651" s="186">
        <v>1813200593</v>
      </c>
      <c r="F651" s="190" t="s">
        <v>273</v>
      </c>
      <c r="G651" s="184"/>
      <c r="H651" s="184">
        <v>271</v>
      </c>
      <c r="I651" s="184">
        <v>500</v>
      </c>
      <c r="J651" s="185">
        <v>473.84</v>
      </c>
    </row>
    <row r="652" spans="2:10" x14ac:dyDescent="0.25">
      <c r="B652" s="511"/>
      <c r="C652" s="508"/>
      <c r="D652" s="508"/>
      <c r="E652" s="186">
        <v>1813200740</v>
      </c>
      <c r="F652" s="190" t="s">
        <v>618</v>
      </c>
      <c r="G652" s="184"/>
      <c r="H652" s="184">
        <v>60</v>
      </c>
      <c r="I652" s="184">
        <v>67</v>
      </c>
      <c r="J652" s="185">
        <v>-0.89922999999999997</v>
      </c>
    </row>
    <row r="653" spans="2:10" x14ac:dyDescent="0.25">
      <c r="B653" s="511"/>
      <c r="C653" s="508"/>
      <c r="D653" s="508"/>
      <c r="E653" s="186">
        <v>1813200743</v>
      </c>
      <c r="F653" s="190" t="s">
        <v>677</v>
      </c>
      <c r="G653" s="184"/>
      <c r="H653" s="184">
        <v>70</v>
      </c>
      <c r="I653" s="184">
        <v>70</v>
      </c>
      <c r="J653" s="185">
        <v>98.796679999999995</v>
      </c>
    </row>
    <row r="654" spans="2:10" x14ac:dyDescent="0.25">
      <c r="B654" s="511"/>
      <c r="C654" s="508"/>
      <c r="D654" s="508"/>
      <c r="E654" s="186">
        <v>1813200744</v>
      </c>
      <c r="F654" s="190" t="s">
        <v>541</v>
      </c>
      <c r="G654" s="184"/>
      <c r="H654" s="184">
        <v>60</v>
      </c>
      <c r="I654" s="184">
        <v>60</v>
      </c>
      <c r="J654" s="185">
        <v>26.723830000000003</v>
      </c>
    </row>
    <row r="655" spans="2:10" x14ac:dyDescent="0.25">
      <c r="B655" s="511"/>
      <c r="C655" s="508"/>
      <c r="D655" s="508"/>
      <c r="E655" s="186">
        <v>1813200751</v>
      </c>
      <c r="F655" s="190" t="s">
        <v>678</v>
      </c>
      <c r="G655" s="184"/>
      <c r="H655" s="184">
        <v>261</v>
      </c>
      <c r="I655" s="184">
        <v>261</v>
      </c>
      <c r="J655" s="185">
        <v>261</v>
      </c>
    </row>
    <row r="656" spans="2:10" x14ac:dyDescent="0.25">
      <c r="B656" s="511"/>
      <c r="C656" s="508"/>
      <c r="D656" s="508"/>
      <c r="E656" s="186">
        <v>1813200754</v>
      </c>
      <c r="F656" s="190" t="s">
        <v>679</v>
      </c>
      <c r="G656" s="184"/>
      <c r="H656" s="184">
        <v>45</v>
      </c>
      <c r="I656" s="184">
        <v>40</v>
      </c>
      <c r="J656" s="185">
        <v>40</v>
      </c>
    </row>
    <row r="657" spans="2:10" x14ac:dyDescent="0.25">
      <c r="B657" s="511"/>
      <c r="C657" s="508"/>
      <c r="D657" s="508"/>
      <c r="E657" s="186">
        <v>1813200755</v>
      </c>
      <c r="F657" s="190" t="s">
        <v>215</v>
      </c>
      <c r="G657" s="184"/>
      <c r="H657" s="184">
        <v>180</v>
      </c>
      <c r="I657" s="184">
        <v>175</v>
      </c>
      <c r="J657" s="185">
        <v>158.42099999999999</v>
      </c>
    </row>
    <row r="658" spans="2:10" x14ac:dyDescent="0.25">
      <c r="B658" s="511"/>
      <c r="C658" s="508"/>
      <c r="D658" s="508"/>
      <c r="E658" s="186">
        <v>1813200758</v>
      </c>
      <c r="F658" s="190" t="s">
        <v>680</v>
      </c>
      <c r="G658" s="184"/>
      <c r="H658" s="184">
        <v>550</v>
      </c>
      <c r="I658" s="184">
        <v>200</v>
      </c>
      <c r="J658" s="185">
        <v>123.72</v>
      </c>
    </row>
    <row r="659" spans="2:10" x14ac:dyDescent="0.25">
      <c r="B659" s="511"/>
      <c r="C659" s="508"/>
      <c r="D659" s="508"/>
      <c r="E659" s="186">
        <v>1813200780</v>
      </c>
      <c r="F659" s="190" t="s">
        <v>681</v>
      </c>
      <c r="G659" s="184"/>
      <c r="H659" s="184">
        <v>3100</v>
      </c>
      <c r="I659" s="184">
        <v>3300</v>
      </c>
      <c r="J659" s="185">
        <v>3074.2350000000001</v>
      </c>
    </row>
    <row r="660" spans="2:10" x14ac:dyDescent="0.25">
      <c r="B660" s="511"/>
      <c r="C660" s="508"/>
      <c r="D660" s="508"/>
      <c r="E660" s="186">
        <v>1813200781</v>
      </c>
      <c r="F660" s="190" t="s">
        <v>381</v>
      </c>
      <c r="G660" s="184"/>
      <c r="H660" s="184">
        <v>80</v>
      </c>
      <c r="I660" s="184">
        <v>80</v>
      </c>
      <c r="J660" s="185">
        <v>53.376839999999994</v>
      </c>
    </row>
    <row r="661" spans="2:10" x14ac:dyDescent="0.25">
      <c r="B661" s="511"/>
      <c r="C661" s="508"/>
      <c r="D661" s="508"/>
      <c r="E661" s="186">
        <v>1813200782</v>
      </c>
      <c r="F661" s="190" t="s">
        <v>682</v>
      </c>
      <c r="G661" s="184"/>
      <c r="H661" s="184">
        <v>27</v>
      </c>
      <c r="I661" s="184">
        <v>25</v>
      </c>
      <c r="J661" s="185">
        <v>19.3</v>
      </c>
    </row>
    <row r="662" spans="2:10" x14ac:dyDescent="0.25">
      <c r="B662" s="511"/>
      <c r="C662" s="508"/>
      <c r="D662" s="508"/>
      <c r="E662" s="186">
        <v>1813200786</v>
      </c>
      <c r="F662" s="190" t="s">
        <v>683</v>
      </c>
      <c r="G662" s="184"/>
      <c r="H662" s="184">
        <v>-2530</v>
      </c>
      <c r="I662" s="184">
        <v>-2551</v>
      </c>
      <c r="J662" s="185">
        <v>-2409.17</v>
      </c>
    </row>
    <row r="663" spans="2:10" x14ac:dyDescent="0.25">
      <c r="B663" s="511"/>
      <c r="C663" s="508"/>
      <c r="D663" s="508"/>
      <c r="E663" s="186">
        <v>1813200787</v>
      </c>
      <c r="F663" s="190" t="s">
        <v>684</v>
      </c>
      <c r="G663" s="184"/>
      <c r="H663" s="184">
        <v>0</v>
      </c>
      <c r="I663" s="184">
        <v>0</v>
      </c>
      <c r="J663" s="185">
        <v>60.094000000000001</v>
      </c>
    </row>
    <row r="664" spans="2:10" x14ac:dyDescent="0.25">
      <c r="B664" s="511"/>
      <c r="C664" s="508"/>
      <c r="D664" s="508"/>
      <c r="E664" s="186">
        <v>1813200795</v>
      </c>
      <c r="F664" s="190" t="s">
        <v>685</v>
      </c>
      <c r="G664" s="184"/>
      <c r="H664" s="184">
        <v>117</v>
      </c>
      <c r="I664" s="184">
        <v>220</v>
      </c>
      <c r="J664" s="185">
        <v>178.76042999999999</v>
      </c>
    </row>
    <row r="665" spans="2:10" x14ac:dyDescent="0.25">
      <c r="B665" s="511"/>
      <c r="C665" s="508"/>
      <c r="D665" s="508"/>
      <c r="E665" s="186">
        <v>1813200796</v>
      </c>
      <c r="F665" s="190" t="s">
        <v>289</v>
      </c>
      <c r="G665" s="184"/>
      <c r="H665" s="184">
        <v>370</v>
      </c>
      <c r="I665" s="184">
        <v>550</v>
      </c>
      <c r="J665" s="185">
        <v>553.65800000000002</v>
      </c>
    </row>
    <row r="666" spans="2:10" x14ac:dyDescent="0.25">
      <c r="B666" s="511"/>
      <c r="C666" s="508"/>
      <c r="D666" s="508"/>
      <c r="E666" s="186">
        <v>1813200798</v>
      </c>
      <c r="F666" s="190" t="s">
        <v>277</v>
      </c>
      <c r="G666" s="184"/>
      <c r="H666" s="184">
        <v>2593</v>
      </c>
      <c r="I666" s="184">
        <v>2300</v>
      </c>
      <c r="J666" s="185">
        <v>2351.6550000000002</v>
      </c>
    </row>
    <row r="667" spans="2:10" x14ac:dyDescent="0.25">
      <c r="B667" s="511"/>
      <c r="C667" s="508"/>
      <c r="D667" s="508"/>
      <c r="E667" s="186">
        <v>1813202210</v>
      </c>
      <c r="F667" s="190" t="s">
        <v>686</v>
      </c>
      <c r="G667" s="184">
        <v>2</v>
      </c>
      <c r="H667" s="184">
        <v>356</v>
      </c>
      <c r="I667" s="184">
        <v>458</v>
      </c>
      <c r="J667" s="185">
        <v>-26.299289999999999</v>
      </c>
    </row>
    <row r="668" spans="2:10" x14ac:dyDescent="0.25">
      <c r="B668" s="511"/>
      <c r="C668" s="508"/>
      <c r="D668" s="508"/>
      <c r="E668" s="186">
        <v>1813204780</v>
      </c>
      <c r="F668" s="190" t="s">
        <v>687</v>
      </c>
      <c r="G668" s="184"/>
      <c r="H668" s="184">
        <v>65</v>
      </c>
      <c r="I668" s="184">
        <v>65</v>
      </c>
      <c r="J668" s="185">
        <v>56.879899999999999</v>
      </c>
    </row>
    <row r="669" spans="2:10" x14ac:dyDescent="0.25">
      <c r="B669" s="511"/>
      <c r="C669" s="508"/>
      <c r="D669" s="508"/>
      <c r="E669" s="186">
        <v>1813205110</v>
      </c>
      <c r="F669" s="190" t="s">
        <v>688</v>
      </c>
      <c r="G669" s="184"/>
      <c r="H669" s="184">
        <v>0</v>
      </c>
      <c r="I669" s="184">
        <v>0</v>
      </c>
      <c r="J669" s="185">
        <v>127.08025000000001</v>
      </c>
    </row>
    <row r="670" spans="2:10" x14ac:dyDescent="0.25">
      <c r="B670" s="511"/>
      <c r="C670" s="508"/>
      <c r="D670" s="508"/>
      <c r="E670" s="186">
        <v>1813205210</v>
      </c>
      <c r="F670" s="190" t="s">
        <v>688</v>
      </c>
      <c r="G670" s="184">
        <v>1</v>
      </c>
      <c r="H670" s="184">
        <v>200</v>
      </c>
      <c r="I670" s="184">
        <v>150</v>
      </c>
      <c r="J670" s="185">
        <v>153.63482999999999</v>
      </c>
    </row>
    <row r="671" spans="2:10" x14ac:dyDescent="0.25">
      <c r="B671" s="511"/>
      <c r="C671" s="508"/>
      <c r="D671" s="508"/>
      <c r="E671" s="186">
        <v>1813207432</v>
      </c>
      <c r="F671" s="190" t="s">
        <v>689</v>
      </c>
      <c r="G671" s="184"/>
      <c r="H671" s="184">
        <v>0</v>
      </c>
      <c r="I671" s="184">
        <v>470</v>
      </c>
      <c r="J671" s="185">
        <v>277.428</v>
      </c>
    </row>
    <row r="672" spans="2:10" x14ac:dyDescent="0.25">
      <c r="B672" s="511"/>
      <c r="C672" s="508"/>
      <c r="D672" s="508"/>
      <c r="E672" s="186">
        <v>1813207750</v>
      </c>
      <c r="F672" s="190" t="s">
        <v>690</v>
      </c>
      <c r="G672" s="184"/>
      <c r="H672" s="184">
        <v>371</v>
      </c>
      <c r="I672" s="184">
        <v>186</v>
      </c>
      <c r="J672" s="185">
        <v>368.56</v>
      </c>
    </row>
    <row r="673" spans="2:10" x14ac:dyDescent="0.25">
      <c r="B673" s="511"/>
      <c r="C673" s="508"/>
      <c r="D673" s="508"/>
      <c r="E673" s="186">
        <v>1813210760</v>
      </c>
      <c r="F673" s="190" t="s">
        <v>691</v>
      </c>
      <c r="G673" s="184"/>
      <c r="H673" s="184">
        <v>11630</v>
      </c>
      <c r="I673" s="184">
        <v>11675</v>
      </c>
      <c r="J673" s="185">
        <v>10190.43</v>
      </c>
    </row>
    <row r="674" spans="2:10" x14ac:dyDescent="0.25">
      <c r="B674" s="511"/>
      <c r="C674" s="508"/>
      <c r="D674" s="508"/>
      <c r="E674" s="186">
        <v>1813700110</v>
      </c>
      <c r="F674" s="190" t="s">
        <v>263</v>
      </c>
      <c r="G674" s="184">
        <v>1.5</v>
      </c>
      <c r="H674" s="184">
        <v>350</v>
      </c>
      <c r="I674" s="184">
        <v>255</v>
      </c>
      <c r="J674" s="185">
        <v>237.96454</v>
      </c>
    </row>
    <row r="675" spans="2:10" x14ac:dyDescent="0.25">
      <c r="B675" s="511"/>
      <c r="C675" s="508"/>
      <c r="D675" s="508"/>
      <c r="E675" s="186">
        <v>1813700115</v>
      </c>
      <c r="F675" s="190" t="s">
        <v>264</v>
      </c>
      <c r="G675" s="184"/>
      <c r="H675" s="184">
        <v>1800</v>
      </c>
      <c r="I675" s="184">
        <v>1600</v>
      </c>
      <c r="J675" s="185">
        <v>1479.039</v>
      </c>
    </row>
    <row r="676" spans="2:10" x14ac:dyDescent="0.25">
      <c r="B676" s="511"/>
      <c r="C676" s="508"/>
      <c r="D676" s="508"/>
      <c r="E676" s="186">
        <v>1813700130</v>
      </c>
      <c r="F676" s="190" t="s">
        <v>265</v>
      </c>
      <c r="G676" s="184"/>
      <c r="H676" s="184">
        <v>0</v>
      </c>
      <c r="I676" s="184">
        <v>0</v>
      </c>
      <c r="J676" s="185">
        <v>10.95434</v>
      </c>
    </row>
    <row r="677" spans="2:10" x14ac:dyDescent="0.25">
      <c r="B677" s="511"/>
      <c r="C677" s="508"/>
      <c r="D677" s="508"/>
      <c r="E677" s="186">
        <v>1813700140</v>
      </c>
      <c r="F677" s="190" t="s">
        <v>266</v>
      </c>
      <c r="G677" s="184"/>
      <c r="H677" s="184">
        <v>20</v>
      </c>
      <c r="I677" s="184">
        <v>10</v>
      </c>
      <c r="J677" s="185">
        <v>16.29954</v>
      </c>
    </row>
    <row r="678" spans="2:10" x14ac:dyDescent="0.25">
      <c r="B678" s="511"/>
      <c r="C678" s="508"/>
      <c r="D678" s="508"/>
      <c r="E678" s="186">
        <v>1813700210</v>
      </c>
      <c r="F678" s="190" t="s">
        <v>267</v>
      </c>
      <c r="G678" s="184"/>
      <c r="H678" s="184">
        <v>70</v>
      </c>
      <c r="I678" s="184">
        <v>70</v>
      </c>
      <c r="J678" s="185">
        <v>61.974080000000001</v>
      </c>
    </row>
    <row r="679" spans="2:10" x14ac:dyDescent="0.25">
      <c r="B679" s="511"/>
      <c r="C679" s="508"/>
      <c r="D679" s="508"/>
      <c r="E679" s="186">
        <v>1813700430</v>
      </c>
      <c r="F679" s="190" t="s">
        <v>143</v>
      </c>
      <c r="G679" s="184"/>
      <c r="H679" s="184">
        <v>55</v>
      </c>
      <c r="I679" s="184">
        <v>55</v>
      </c>
      <c r="J679" s="185">
        <v>53.114599999999996</v>
      </c>
    </row>
    <row r="680" spans="2:10" x14ac:dyDescent="0.25">
      <c r="B680" s="511"/>
      <c r="C680" s="508"/>
      <c r="D680" s="508"/>
      <c r="E680" s="186">
        <v>1813700751</v>
      </c>
      <c r="F680" s="190" t="s">
        <v>692</v>
      </c>
      <c r="G680" s="184"/>
      <c r="H680" s="184">
        <v>65</v>
      </c>
      <c r="I680" s="184">
        <v>65</v>
      </c>
      <c r="J680" s="185">
        <v>52.140320000000003</v>
      </c>
    </row>
    <row r="681" spans="2:10" x14ac:dyDescent="0.25">
      <c r="B681" s="511"/>
      <c r="C681" s="508"/>
      <c r="D681" s="508"/>
      <c r="E681" s="186">
        <v>1813700780</v>
      </c>
      <c r="F681" s="190" t="s">
        <v>693</v>
      </c>
      <c r="G681" s="184"/>
      <c r="H681" s="184">
        <v>90</v>
      </c>
      <c r="I681" s="184">
        <v>90</v>
      </c>
      <c r="J681" s="185">
        <v>90</v>
      </c>
    </row>
    <row r="682" spans="2:10" x14ac:dyDescent="0.25">
      <c r="B682" s="511"/>
      <c r="C682" s="508"/>
      <c r="D682" s="508"/>
      <c r="E682" s="186">
        <v>1813800210</v>
      </c>
      <c r="F682" s="190" t="s">
        <v>694</v>
      </c>
      <c r="G682" s="184"/>
      <c r="H682" s="184">
        <v>0</v>
      </c>
      <c r="I682" s="184">
        <v>0</v>
      </c>
      <c r="J682" s="185">
        <v>3.0729099999999998</v>
      </c>
    </row>
    <row r="683" spans="2:10" x14ac:dyDescent="0.25">
      <c r="B683" s="511"/>
      <c r="C683" s="508"/>
      <c r="D683" s="508"/>
      <c r="E683" s="186">
        <v>1813800750</v>
      </c>
      <c r="F683" s="190" t="s">
        <v>695</v>
      </c>
      <c r="G683" s="184"/>
      <c r="H683" s="184">
        <v>3100</v>
      </c>
      <c r="I683" s="184">
        <v>3100</v>
      </c>
      <c r="J683" s="185">
        <v>3026.4285299999997</v>
      </c>
    </row>
    <row r="684" spans="2:10" x14ac:dyDescent="0.25">
      <c r="B684" s="511"/>
      <c r="C684" s="508"/>
      <c r="D684" s="508"/>
      <c r="E684" s="186">
        <v>1813810750</v>
      </c>
      <c r="F684" s="190" t="s">
        <v>696</v>
      </c>
      <c r="G684" s="184"/>
      <c r="H684" s="184">
        <v>697</v>
      </c>
      <c r="I684" s="184">
        <v>685</v>
      </c>
      <c r="J684" s="185">
        <v>530.85374999999999</v>
      </c>
    </row>
    <row r="685" spans="2:10" x14ac:dyDescent="0.25">
      <c r="B685" s="511"/>
      <c r="C685" s="508"/>
      <c r="D685" s="509"/>
      <c r="E685" s="186">
        <v>1817110210</v>
      </c>
      <c r="F685" s="190" t="s">
        <v>697</v>
      </c>
      <c r="G685" s="184"/>
      <c r="H685" s="184">
        <v>0</v>
      </c>
      <c r="I685" s="184">
        <v>0</v>
      </c>
      <c r="J685" s="185">
        <v>2.2114600000000002</v>
      </c>
    </row>
    <row r="686" spans="2:10" x14ac:dyDescent="0.25">
      <c r="B686" s="511"/>
      <c r="C686" s="508"/>
      <c r="D686" s="255" t="s">
        <v>550</v>
      </c>
      <c r="E686" s="191"/>
      <c r="F686" s="191"/>
      <c r="G686" s="192">
        <v>62.1</v>
      </c>
      <c r="H686" s="192">
        <v>38699</v>
      </c>
      <c r="I686" s="192">
        <v>38071</v>
      </c>
      <c r="J686" s="193">
        <v>35538.683230000002</v>
      </c>
    </row>
    <row r="687" spans="2:10" x14ac:dyDescent="0.25">
      <c r="B687" s="511"/>
      <c r="C687" s="508"/>
      <c r="D687" s="507" t="s">
        <v>170</v>
      </c>
      <c r="E687" s="186">
        <v>1811000110</v>
      </c>
      <c r="F687" s="190" t="s">
        <v>263</v>
      </c>
      <c r="G687" s="184">
        <v>35</v>
      </c>
      <c r="H687" s="184">
        <v>7370</v>
      </c>
      <c r="I687" s="184">
        <v>7280</v>
      </c>
      <c r="J687" s="185">
        <v>5906.6897800000006</v>
      </c>
    </row>
    <row r="688" spans="2:10" x14ac:dyDescent="0.25">
      <c r="B688" s="511"/>
      <c r="C688" s="508"/>
      <c r="D688" s="508"/>
      <c r="E688" s="186">
        <v>1811000115</v>
      </c>
      <c r="F688" s="190" t="s">
        <v>264</v>
      </c>
      <c r="G688" s="184"/>
      <c r="H688" s="184">
        <v>388</v>
      </c>
      <c r="I688" s="184">
        <v>300</v>
      </c>
      <c r="J688" s="185">
        <v>274.678</v>
      </c>
    </row>
    <row r="689" spans="2:10" x14ac:dyDescent="0.25">
      <c r="B689" s="511"/>
      <c r="C689" s="508"/>
      <c r="D689" s="508"/>
      <c r="E689" s="186">
        <v>1811000130</v>
      </c>
      <c r="F689" s="190" t="s">
        <v>265</v>
      </c>
      <c r="G689" s="184"/>
      <c r="H689" s="184">
        <v>720</v>
      </c>
      <c r="I689" s="184">
        <v>650</v>
      </c>
      <c r="J689" s="185">
        <v>713.77162999999996</v>
      </c>
    </row>
    <row r="690" spans="2:10" x14ac:dyDescent="0.25">
      <c r="B690" s="511"/>
      <c r="C690" s="508"/>
      <c r="D690" s="508"/>
      <c r="E690" s="186">
        <v>1811000140</v>
      </c>
      <c r="F690" s="190" t="s">
        <v>266</v>
      </c>
      <c r="G690" s="184"/>
      <c r="H690" s="184">
        <v>600</v>
      </c>
      <c r="I690" s="184">
        <v>500</v>
      </c>
      <c r="J690" s="185">
        <v>602.32317</v>
      </c>
    </row>
    <row r="691" spans="2:10" x14ac:dyDescent="0.25">
      <c r="B691" s="511"/>
      <c r="C691" s="508"/>
      <c r="D691" s="508"/>
      <c r="E691" s="186">
        <v>1811000210</v>
      </c>
      <c r="F691" s="190" t="s">
        <v>267</v>
      </c>
      <c r="G691" s="184">
        <v>1</v>
      </c>
      <c r="H691" s="184">
        <v>150</v>
      </c>
      <c r="I691" s="184">
        <v>145</v>
      </c>
      <c r="J691" s="185">
        <v>140.53119000000001</v>
      </c>
    </row>
    <row r="692" spans="2:10" x14ac:dyDescent="0.25">
      <c r="B692" s="511"/>
      <c r="C692" s="508"/>
      <c r="D692" s="508"/>
      <c r="E692" s="186">
        <v>1811000492</v>
      </c>
      <c r="F692" s="190" t="s">
        <v>268</v>
      </c>
      <c r="G692" s="184"/>
      <c r="H692" s="184">
        <v>1536</v>
      </c>
      <c r="I692" s="184">
        <v>180</v>
      </c>
      <c r="J692" s="185">
        <v>155.839</v>
      </c>
    </row>
    <row r="693" spans="2:10" x14ac:dyDescent="0.25">
      <c r="B693" s="511"/>
      <c r="C693" s="508"/>
      <c r="D693" s="508"/>
      <c r="E693" s="186">
        <v>1811000511</v>
      </c>
      <c r="F693" s="190" t="s">
        <v>698</v>
      </c>
      <c r="G693" s="184"/>
      <c r="H693" s="184">
        <v>40</v>
      </c>
      <c r="I693" s="184">
        <v>40</v>
      </c>
      <c r="J693" s="185">
        <v>0</v>
      </c>
    </row>
    <row r="694" spans="2:10" x14ac:dyDescent="0.25">
      <c r="B694" s="511"/>
      <c r="C694" s="508"/>
      <c r="D694" s="508"/>
      <c r="E694" s="186">
        <v>1811000550</v>
      </c>
      <c r="F694" s="190" t="s">
        <v>464</v>
      </c>
      <c r="G694" s="184"/>
      <c r="H694" s="184">
        <v>90</v>
      </c>
      <c r="I694" s="184">
        <v>90</v>
      </c>
      <c r="J694" s="185">
        <v>56.50338</v>
      </c>
    </row>
    <row r="695" spans="2:10" x14ac:dyDescent="0.25">
      <c r="B695" s="511"/>
      <c r="C695" s="508"/>
      <c r="D695" s="508"/>
      <c r="E695" s="186">
        <v>1811000570</v>
      </c>
      <c r="F695" s="190" t="s">
        <v>699</v>
      </c>
      <c r="G695" s="184"/>
      <c r="H695" s="184">
        <v>2140</v>
      </c>
      <c r="I695" s="184">
        <v>2140</v>
      </c>
      <c r="J695" s="185">
        <v>1945.98822</v>
      </c>
    </row>
    <row r="696" spans="2:10" x14ac:dyDescent="0.25">
      <c r="B696" s="511"/>
      <c r="C696" s="508"/>
      <c r="D696" s="508"/>
      <c r="E696" s="186">
        <v>1811000571</v>
      </c>
      <c r="F696" s="190" t="s">
        <v>700</v>
      </c>
      <c r="G696" s="184"/>
      <c r="H696" s="184">
        <v>600</v>
      </c>
      <c r="I696" s="184">
        <v>350</v>
      </c>
      <c r="J696" s="185">
        <v>205.14198000000002</v>
      </c>
    </row>
    <row r="697" spans="2:10" x14ac:dyDescent="0.25">
      <c r="B697" s="511"/>
      <c r="C697" s="508"/>
      <c r="D697" s="508"/>
      <c r="E697" s="186">
        <v>1811000593</v>
      </c>
      <c r="F697" s="190" t="s">
        <v>273</v>
      </c>
      <c r="G697" s="184"/>
      <c r="H697" s="184">
        <v>497</v>
      </c>
      <c r="I697" s="184">
        <v>150</v>
      </c>
      <c r="J697" s="185">
        <v>142.15299999999999</v>
      </c>
    </row>
    <row r="698" spans="2:10" x14ac:dyDescent="0.25">
      <c r="B698" s="511"/>
      <c r="C698" s="508"/>
      <c r="D698" s="508"/>
      <c r="E698" s="186">
        <v>1811000755</v>
      </c>
      <c r="F698" s="190" t="s">
        <v>701</v>
      </c>
      <c r="G698" s="184"/>
      <c r="H698" s="184">
        <v>6</v>
      </c>
      <c r="I698" s="184">
        <v>6</v>
      </c>
      <c r="J698" s="185">
        <v>4.4625000000000004</v>
      </c>
    </row>
    <row r="699" spans="2:10" x14ac:dyDescent="0.25">
      <c r="B699" s="511"/>
      <c r="C699" s="508"/>
      <c r="D699" s="508"/>
      <c r="E699" s="186">
        <v>1811000756</v>
      </c>
      <c r="F699" s="190" t="s">
        <v>702</v>
      </c>
      <c r="G699" s="184"/>
      <c r="H699" s="184">
        <v>500</v>
      </c>
      <c r="I699" s="184">
        <v>585</v>
      </c>
      <c r="J699" s="185">
        <v>508.16926000000001</v>
      </c>
    </row>
    <row r="700" spans="2:10" x14ac:dyDescent="0.25">
      <c r="B700" s="511"/>
      <c r="C700" s="508"/>
      <c r="D700" s="508"/>
      <c r="E700" s="186">
        <v>1811000782</v>
      </c>
      <c r="F700" s="190" t="s">
        <v>276</v>
      </c>
      <c r="G700" s="184"/>
      <c r="H700" s="184">
        <v>50</v>
      </c>
      <c r="I700" s="184">
        <v>50</v>
      </c>
      <c r="J700" s="185">
        <v>35.736550000000001</v>
      </c>
    </row>
    <row r="701" spans="2:10" x14ac:dyDescent="0.25">
      <c r="B701" s="511"/>
      <c r="C701" s="508"/>
      <c r="D701" s="508"/>
      <c r="E701" s="186">
        <v>1811000783</v>
      </c>
      <c r="F701" s="190" t="s">
        <v>628</v>
      </c>
      <c r="G701" s="184"/>
      <c r="H701" s="184">
        <v>14</v>
      </c>
      <c r="I701" s="184">
        <v>14</v>
      </c>
      <c r="J701" s="185">
        <v>3.4</v>
      </c>
    </row>
    <row r="702" spans="2:10" x14ac:dyDescent="0.25">
      <c r="B702" s="511"/>
      <c r="C702" s="508"/>
      <c r="D702" s="508"/>
      <c r="E702" s="186">
        <v>1811000786</v>
      </c>
      <c r="F702" s="190" t="s">
        <v>703</v>
      </c>
      <c r="G702" s="184"/>
      <c r="H702" s="184">
        <v>400</v>
      </c>
      <c r="I702" s="184">
        <v>400</v>
      </c>
      <c r="J702" s="185">
        <v>322.55128000000002</v>
      </c>
    </row>
    <row r="703" spans="2:10" x14ac:dyDescent="0.25">
      <c r="B703" s="511"/>
      <c r="C703" s="508"/>
      <c r="D703" s="508"/>
      <c r="E703" s="186">
        <v>1811000798</v>
      </c>
      <c r="F703" s="190" t="s">
        <v>277</v>
      </c>
      <c r="G703" s="184"/>
      <c r="H703" s="184">
        <v>26</v>
      </c>
      <c r="I703" s="184"/>
      <c r="J703" s="185"/>
    </row>
    <row r="704" spans="2:10" x14ac:dyDescent="0.25">
      <c r="B704" s="511"/>
      <c r="C704" s="508"/>
      <c r="D704" s="508"/>
      <c r="E704" s="186">
        <v>1811000931</v>
      </c>
      <c r="F704" s="190" t="s">
        <v>704</v>
      </c>
      <c r="G704" s="184"/>
      <c r="H704" s="184">
        <v>760</v>
      </c>
      <c r="I704" s="184">
        <v>760</v>
      </c>
      <c r="J704" s="185">
        <v>635.10424999999998</v>
      </c>
    </row>
    <row r="705" spans="2:10" x14ac:dyDescent="0.25">
      <c r="B705" s="511"/>
      <c r="C705" s="508"/>
      <c r="D705" s="508"/>
      <c r="E705" s="186">
        <v>1811001110</v>
      </c>
      <c r="F705" s="190" t="s">
        <v>705</v>
      </c>
      <c r="G705" s="184"/>
      <c r="H705" s="184">
        <v>0</v>
      </c>
      <c r="I705" s="184">
        <v>0</v>
      </c>
      <c r="J705" s="185">
        <v>488.84421999999995</v>
      </c>
    </row>
    <row r="706" spans="2:10" x14ac:dyDescent="0.25">
      <c r="B706" s="511"/>
      <c r="C706" s="508"/>
      <c r="D706" s="509"/>
      <c r="E706" s="186">
        <v>1811001210</v>
      </c>
      <c r="F706" s="190" t="s">
        <v>706</v>
      </c>
      <c r="G706" s="184"/>
      <c r="H706" s="184">
        <v>0</v>
      </c>
      <c r="I706" s="184">
        <v>0</v>
      </c>
      <c r="J706" s="185">
        <v>494.88069999999999</v>
      </c>
    </row>
    <row r="707" spans="2:10" x14ac:dyDescent="0.25">
      <c r="B707" s="511"/>
      <c r="C707" s="508"/>
      <c r="D707" s="255" t="s">
        <v>554</v>
      </c>
      <c r="E707" s="191"/>
      <c r="F707" s="191"/>
      <c r="G707" s="192">
        <v>36</v>
      </c>
      <c r="H707" s="192">
        <v>15887</v>
      </c>
      <c r="I707" s="192">
        <v>13640</v>
      </c>
      <c r="J707" s="193">
        <v>12636.768109999999</v>
      </c>
    </row>
    <row r="708" spans="2:10" x14ac:dyDescent="0.25">
      <c r="B708" s="511"/>
      <c r="C708" s="508"/>
      <c r="D708" s="507" t="s">
        <v>171</v>
      </c>
      <c r="E708" s="186">
        <v>1819101110</v>
      </c>
      <c r="F708" s="190" t="s">
        <v>707</v>
      </c>
      <c r="G708" s="184">
        <v>5</v>
      </c>
      <c r="H708" s="184">
        <v>750</v>
      </c>
      <c r="I708" s="184">
        <v>700</v>
      </c>
      <c r="J708" s="185">
        <v>679.80153000000007</v>
      </c>
    </row>
    <row r="709" spans="2:10" x14ac:dyDescent="0.25">
      <c r="B709" s="511"/>
      <c r="C709" s="508"/>
      <c r="D709" s="508"/>
      <c r="E709" s="186">
        <v>1819101140</v>
      </c>
      <c r="F709" s="190" t="s">
        <v>281</v>
      </c>
      <c r="G709" s="184"/>
      <c r="H709" s="184">
        <v>10</v>
      </c>
      <c r="I709" s="184">
        <v>10</v>
      </c>
      <c r="J709" s="185">
        <v>4.6396800000000002</v>
      </c>
    </row>
    <row r="710" spans="2:10" x14ac:dyDescent="0.25">
      <c r="B710" s="511"/>
      <c r="C710" s="508"/>
      <c r="D710" s="508"/>
      <c r="E710" s="186">
        <v>1819101210</v>
      </c>
      <c r="F710" s="190" t="s">
        <v>708</v>
      </c>
      <c r="G710" s="184"/>
      <c r="H710" s="184">
        <v>30</v>
      </c>
      <c r="I710" s="184">
        <v>30</v>
      </c>
      <c r="J710" s="185">
        <v>0</v>
      </c>
    </row>
    <row r="711" spans="2:10" x14ac:dyDescent="0.25">
      <c r="B711" s="511"/>
      <c r="C711" s="508"/>
      <c r="D711" s="509"/>
      <c r="E711" s="186">
        <v>1819101789</v>
      </c>
      <c r="F711" s="190" t="s">
        <v>709</v>
      </c>
      <c r="G711" s="184"/>
      <c r="H711" s="184">
        <v>66</v>
      </c>
      <c r="I711" s="184">
        <v>66</v>
      </c>
      <c r="J711" s="185">
        <v>65.943169999999995</v>
      </c>
    </row>
    <row r="712" spans="2:10" x14ac:dyDescent="0.25">
      <c r="B712" s="511"/>
      <c r="C712" s="508"/>
      <c r="D712" s="255" t="s">
        <v>557</v>
      </c>
      <c r="E712" s="191"/>
      <c r="F712" s="191"/>
      <c r="G712" s="192">
        <v>5</v>
      </c>
      <c r="H712" s="192">
        <v>856</v>
      </c>
      <c r="I712" s="192">
        <v>806</v>
      </c>
      <c r="J712" s="193">
        <v>750.38438000000008</v>
      </c>
    </row>
    <row r="713" spans="2:10" x14ac:dyDescent="0.25">
      <c r="B713" s="511"/>
      <c r="C713" s="508"/>
      <c r="D713" s="507" t="s">
        <v>172</v>
      </c>
      <c r="E713" s="186">
        <v>1817200110</v>
      </c>
      <c r="F713" s="190" t="s">
        <v>710</v>
      </c>
      <c r="G713" s="184">
        <v>2.5</v>
      </c>
      <c r="H713" s="184">
        <v>330</v>
      </c>
      <c r="I713" s="184">
        <v>460</v>
      </c>
      <c r="J713" s="185">
        <v>585.6720600000001</v>
      </c>
    </row>
    <row r="714" spans="2:10" x14ac:dyDescent="0.25">
      <c r="B714" s="511"/>
      <c r="C714" s="508"/>
      <c r="D714" s="508"/>
      <c r="E714" s="186">
        <v>1817200130</v>
      </c>
      <c r="F714" s="190" t="s">
        <v>265</v>
      </c>
      <c r="G714" s="184"/>
      <c r="H714" s="184">
        <v>20</v>
      </c>
      <c r="I714" s="184">
        <v>20</v>
      </c>
      <c r="J714" s="185">
        <v>11.371030000000001</v>
      </c>
    </row>
    <row r="715" spans="2:10" x14ac:dyDescent="0.25">
      <c r="B715" s="511"/>
      <c r="C715" s="508"/>
      <c r="D715" s="508"/>
      <c r="E715" s="186">
        <v>1817200140</v>
      </c>
      <c r="F715" s="190" t="s">
        <v>266</v>
      </c>
      <c r="G715" s="184"/>
      <c r="H715" s="184">
        <v>10</v>
      </c>
      <c r="I715" s="184">
        <v>10</v>
      </c>
      <c r="J715" s="185">
        <v>7.6692099999999996</v>
      </c>
    </row>
    <row r="716" spans="2:10" x14ac:dyDescent="0.25">
      <c r="B716" s="511"/>
      <c r="C716" s="508"/>
      <c r="D716" s="508"/>
      <c r="E716" s="186">
        <v>1817200492</v>
      </c>
      <c r="F716" s="190" t="s">
        <v>268</v>
      </c>
      <c r="G716" s="184"/>
      <c r="H716" s="184">
        <v>0</v>
      </c>
      <c r="I716" s="184">
        <v>90</v>
      </c>
      <c r="J716" s="185">
        <v>82.501999999999995</v>
      </c>
    </row>
    <row r="717" spans="2:10" x14ac:dyDescent="0.25">
      <c r="B717" s="511"/>
      <c r="C717" s="508"/>
      <c r="D717" s="508"/>
      <c r="E717" s="186">
        <v>1817200593</v>
      </c>
      <c r="F717" s="190" t="s">
        <v>273</v>
      </c>
      <c r="G717" s="184"/>
      <c r="H717" s="184">
        <v>2</v>
      </c>
      <c r="I717" s="184"/>
      <c r="J717" s="185"/>
    </row>
    <row r="718" spans="2:10" x14ac:dyDescent="0.25">
      <c r="B718" s="511"/>
      <c r="C718" s="508"/>
      <c r="D718" s="509"/>
      <c r="E718" s="186">
        <v>1817200798</v>
      </c>
      <c r="F718" s="190" t="s">
        <v>277</v>
      </c>
      <c r="G718" s="184"/>
      <c r="H718" s="184">
        <v>28</v>
      </c>
      <c r="I718" s="184"/>
      <c r="J718" s="185"/>
    </row>
    <row r="719" spans="2:10" x14ac:dyDescent="0.25">
      <c r="B719" s="511"/>
      <c r="C719" s="508"/>
      <c r="D719" s="255" t="s">
        <v>559</v>
      </c>
      <c r="E719" s="191"/>
      <c r="F719" s="191"/>
      <c r="G719" s="192">
        <v>2.5</v>
      </c>
      <c r="H719" s="192">
        <v>390</v>
      </c>
      <c r="I719" s="192">
        <v>580</v>
      </c>
      <c r="J719" s="193">
        <v>687.21430000000009</v>
      </c>
    </row>
    <row r="720" spans="2:10" x14ac:dyDescent="0.25">
      <c r="B720" s="511"/>
      <c r="C720" s="508"/>
      <c r="D720" s="507" t="s">
        <v>173</v>
      </c>
      <c r="E720" s="186">
        <v>1812210111</v>
      </c>
      <c r="F720" s="190" t="s">
        <v>711</v>
      </c>
      <c r="G720" s="184">
        <v>7</v>
      </c>
      <c r="H720" s="184">
        <v>1120</v>
      </c>
      <c r="I720" s="184">
        <v>1050</v>
      </c>
      <c r="J720" s="185">
        <v>1808.26836</v>
      </c>
    </row>
    <row r="721" spans="2:10" x14ac:dyDescent="0.25">
      <c r="B721" s="511"/>
      <c r="C721" s="508"/>
      <c r="D721" s="508"/>
      <c r="E721" s="186">
        <v>1812210210</v>
      </c>
      <c r="F721" s="190" t="s">
        <v>712</v>
      </c>
      <c r="G721" s="184">
        <v>100</v>
      </c>
      <c r="H721" s="184">
        <v>15000</v>
      </c>
      <c r="I721" s="184">
        <v>13483</v>
      </c>
      <c r="J721" s="185">
        <v>8923.49136</v>
      </c>
    </row>
    <row r="722" spans="2:10" x14ac:dyDescent="0.25">
      <c r="B722" s="511"/>
      <c r="C722" s="508"/>
      <c r="D722" s="508"/>
      <c r="E722" s="186">
        <v>1812800780</v>
      </c>
      <c r="F722" s="190" t="s">
        <v>713</v>
      </c>
      <c r="G722" s="184"/>
      <c r="H722" s="184">
        <v>1310</v>
      </c>
      <c r="I722" s="184">
        <v>997</v>
      </c>
      <c r="J722" s="185">
        <v>993.40362000000005</v>
      </c>
    </row>
    <row r="723" spans="2:10" x14ac:dyDescent="0.25">
      <c r="B723" s="511"/>
      <c r="C723" s="508"/>
      <c r="D723" s="508"/>
      <c r="E723" s="186">
        <v>1813200560</v>
      </c>
      <c r="F723" s="190" t="s">
        <v>714</v>
      </c>
      <c r="G723" s="184"/>
      <c r="H723" s="184">
        <v>100</v>
      </c>
      <c r="I723" s="184">
        <v>100</v>
      </c>
      <c r="J723" s="185">
        <v>75.599999999999994</v>
      </c>
    </row>
    <row r="724" spans="2:10" x14ac:dyDescent="0.25">
      <c r="B724" s="511"/>
      <c r="C724" s="508"/>
      <c r="D724" s="508"/>
      <c r="E724" s="186">
        <v>1813200742</v>
      </c>
      <c r="F724" s="190" t="s">
        <v>715</v>
      </c>
      <c r="G724" s="184"/>
      <c r="H724" s="184">
        <v>570</v>
      </c>
      <c r="I724" s="184">
        <v>504</v>
      </c>
      <c r="J724" s="185">
        <v>2362.1909000000001</v>
      </c>
    </row>
    <row r="725" spans="2:10" x14ac:dyDescent="0.25">
      <c r="B725" s="511"/>
      <c r="C725" s="508"/>
      <c r="D725" s="508"/>
      <c r="E725" s="186">
        <v>1813200745</v>
      </c>
      <c r="F725" s="190" t="s">
        <v>716</v>
      </c>
      <c r="G725" s="184"/>
      <c r="H725" s="184">
        <v>2340</v>
      </c>
      <c r="I725" s="184">
        <v>1950</v>
      </c>
      <c r="J725" s="185">
        <v>0</v>
      </c>
    </row>
    <row r="726" spans="2:10" x14ac:dyDescent="0.25">
      <c r="B726" s="511"/>
      <c r="C726" s="508"/>
      <c r="D726" s="508"/>
      <c r="E726" s="186">
        <v>1813200784</v>
      </c>
      <c r="F726" s="190" t="s">
        <v>717</v>
      </c>
      <c r="G726" s="184"/>
      <c r="H726" s="184">
        <v>0</v>
      </c>
      <c r="I726" s="184">
        <v>130</v>
      </c>
      <c r="J726" s="185">
        <v>129.91150999999999</v>
      </c>
    </row>
    <row r="727" spans="2:10" x14ac:dyDescent="0.25">
      <c r="B727" s="511"/>
      <c r="C727" s="508"/>
      <c r="D727" s="508"/>
      <c r="E727" s="186">
        <v>1813203110</v>
      </c>
      <c r="F727" s="190" t="s">
        <v>718</v>
      </c>
      <c r="G727" s="184">
        <v>103</v>
      </c>
      <c r="H727" s="184">
        <v>16480</v>
      </c>
      <c r="I727" s="184">
        <v>15030</v>
      </c>
      <c r="J727" s="185">
        <v>15179.485070000001</v>
      </c>
    </row>
    <row r="728" spans="2:10" x14ac:dyDescent="0.25">
      <c r="B728" s="511"/>
      <c r="C728" s="508"/>
      <c r="D728" s="508"/>
      <c r="E728" s="186">
        <v>1813203111</v>
      </c>
      <c r="F728" s="190" t="s">
        <v>719</v>
      </c>
      <c r="G728" s="184">
        <v>15</v>
      </c>
      <c r="H728" s="184">
        <v>2400</v>
      </c>
      <c r="I728" s="184">
        <v>3000</v>
      </c>
      <c r="J728" s="185">
        <v>2542.6455000000001</v>
      </c>
    </row>
    <row r="729" spans="2:10" x14ac:dyDescent="0.25">
      <c r="B729" s="511"/>
      <c r="C729" s="508"/>
      <c r="D729" s="508"/>
      <c r="E729" s="186">
        <v>1813203130</v>
      </c>
      <c r="F729" s="190" t="s">
        <v>720</v>
      </c>
      <c r="G729" s="184"/>
      <c r="H729" s="184">
        <v>120</v>
      </c>
      <c r="I729" s="184">
        <v>100</v>
      </c>
      <c r="J729" s="185">
        <v>114.44542</v>
      </c>
    </row>
    <row r="730" spans="2:10" x14ac:dyDescent="0.25">
      <c r="B730" s="511"/>
      <c r="C730" s="508"/>
      <c r="D730" s="508"/>
      <c r="E730" s="186">
        <v>1813203131</v>
      </c>
      <c r="F730" s="190" t="s">
        <v>721</v>
      </c>
      <c r="G730" s="184"/>
      <c r="H730" s="184">
        <v>0</v>
      </c>
      <c r="I730" s="184">
        <v>0</v>
      </c>
      <c r="J730" s="185">
        <v>53.972230000000003</v>
      </c>
    </row>
    <row r="731" spans="2:10" x14ac:dyDescent="0.25">
      <c r="B731" s="511"/>
      <c r="C731" s="508"/>
      <c r="D731" s="508"/>
      <c r="E731" s="186">
        <v>1813203210</v>
      </c>
      <c r="F731" s="190" t="s">
        <v>722</v>
      </c>
      <c r="G731" s="184">
        <v>250</v>
      </c>
      <c r="H731" s="184">
        <v>37500</v>
      </c>
      <c r="I731" s="184">
        <v>31050</v>
      </c>
      <c r="J731" s="185">
        <v>28009.72838</v>
      </c>
    </row>
    <row r="732" spans="2:10" x14ac:dyDescent="0.25">
      <c r="B732" s="511"/>
      <c r="C732" s="508"/>
      <c r="D732" s="508"/>
      <c r="E732" s="186">
        <v>1814001110</v>
      </c>
      <c r="F732" s="190" t="s">
        <v>723</v>
      </c>
      <c r="G732" s="184">
        <v>30</v>
      </c>
      <c r="H732" s="184">
        <v>4800</v>
      </c>
      <c r="I732" s="184">
        <v>5310</v>
      </c>
      <c r="J732" s="185">
        <v>4344.0873300000003</v>
      </c>
    </row>
    <row r="733" spans="2:10" x14ac:dyDescent="0.25">
      <c r="B733" s="511"/>
      <c r="C733" s="508"/>
      <c r="D733" s="508"/>
      <c r="E733" s="186">
        <v>1814001130</v>
      </c>
      <c r="F733" s="190" t="s">
        <v>265</v>
      </c>
      <c r="G733" s="184"/>
      <c r="H733" s="184">
        <v>0</v>
      </c>
      <c r="I733" s="184">
        <v>0</v>
      </c>
      <c r="J733" s="185">
        <v>37.18882</v>
      </c>
    </row>
    <row r="734" spans="2:10" x14ac:dyDescent="0.25">
      <c r="B734" s="511"/>
      <c r="C734" s="508"/>
      <c r="D734" s="508"/>
      <c r="E734" s="186">
        <v>1814002110</v>
      </c>
      <c r="F734" s="190" t="s">
        <v>724</v>
      </c>
      <c r="G734" s="184"/>
      <c r="H734" s="184">
        <v>0</v>
      </c>
      <c r="I734" s="184">
        <v>0</v>
      </c>
      <c r="J734" s="185">
        <v>465.46770000000004</v>
      </c>
    </row>
    <row r="735" spans="2:10" x14ac:dyDescent="0.25">
      <c r="B735" s="511"/>
      <c r="C735" s="508"/>
      <c r="D735" s="508"/>
      <c r="E735" s="186">
        <v>1814002210</v>
      </c>
      <c r="F735" s="190" t="s">
        <v>722</v>
      </c>
      <c r="G735" s="184">
        <v>26</v>
      </c>
      <c r="H735" s="184">
        <v>3900</v>
      </c>
      <c r="I735" s="184">
        <v>3900</v>
      </c>
      <c r="J735" s="185">
        <v>2710.5961600000001</v>
      </c>
    </row>
    <row r="736" spans="2:10" x14ac:dyDescent="0.25">
      <c r="B736" s="511"/>
      <c r="C736" s="508"/>
      <c r="D736" s="508"/>
      <c r="E736" s="186">
        <v>1815000110</v>
      </c>
      <c r="F736" s="190" t="s">
        <v>725</v>
      </c>
      <c r="G736" s="184">
        <v>20</v>
      </c>
      <c r="H736" s="184">
        <v>3380</v>
      </c>
      <c r="I736" s="184">
        <v>3380</v>
      </c>
      <c r="J736" s="185">
        <v>3102.4305800000002</v>
      </c>
    </row>
    <row r="737" spans="2:10" x14ac:dyDescent="0.25">
      <c r="B737" s="511"/>
      <c r="C737" s="508"/>
      <c r="D737" s="508"/>
      <c r="E737" s="186">
        <v>1815000210</v>
      </c>
      <c r="F737" s="190" t="s">
        <v>722</v>
      </c>
      <c r="G737" s="184">
        <v>3</v>
      </c>
      <c r="H737" s="184">
        <v>450</v>
      </c>
      <c r="I737" s="184">
        <v>480</v>
      </c>
      <c r="J737" s="185">
        <v>348.43813</v>
      </c>
    </row>
    <row r="738" spans="2:10" x14ac:dyDescent="0.25">
      <c r="B738" s="511"/>
      <c r="C738" s="508"/>
      <c r="D738" s="508"/>
      <c r="E738" s="186">
        <v>1817600110</v>
      </c>
      <c r="F738" s="190" t="s">
        <v>726</v>
      </c>
      <c r="G738" s="184">
        <v>1.5</v>
      </c>
      <c r="H738" s="184">
        <v>260</v>
      </c>
      <c r="I738" s="184">
        <v>185</v>
      </c>
      <c r="J738" s="185">
        <v>128.12179</v>
      </c>
    </row>
    <row r="739" spans="2:10" x14ac:dyDescent="0.25">
      <c r="B739" s="511"/>
      <c r="C739" s="508"/>
      <c r="D739" s="508"/>
      <c r="E739" s="186">
        <v>1817600115</v>
      </c>
      <c r="F739" s="190" t="s">
        <v>264</v>
      </c>
      <c r="G739" s="184"/>
      <c r="H739" s="184">
        <v>900</v>
      </c>
      <c r="I739" s="184">
        <v>600</v>
      </c>
      <c r="J739" s="185">
        <v>633.87400000000002</v>
      </c>
    </row>
    <row r="740" spans="2:10" x14ac:dyDescent="0.25">
      <c r="B740" s="511"/>
      <c r="C740" s="508"/>
      <c r="D740" s="508"/>
      <c r="E740" s="186">
        <v>1817600130</v>
      </c>
      <c r="F740" s="190" t="s">
        <v>265</v>
      </c>
      <c r="G740" s="184"/>
      <c r="H740" s="184">
        <v>35</v>
      </c>
      <c r="I740" s="184">
        <v>25</v>
      </c>
      <c r="J740" s="185">
        <v>30.67333</v>
      </c>
    </row>
    <row r="741" spans="2:10" x14ac:dyDescent="0.25">
      <c r="B741" s="511"/>
      <c r="C741" s="508"/>
      <c r="D741" s="508"/>
      <c r="E741" s="186">
        <v>1817600140</v>
      </c>
      <c r="F741" s="190" t="s">
        <v>266</v>
      </c>
      <c r="G741" s="184"/>
      <c r="H741" s="184">
        <v>7</v>
      </c>
      <c r="I741" s="184">
        <v>6</v>
      </c>
      <c r="J741" s="185">
        <v>6.7454700000000001</v>
      </c>
    </row>
    <row r="742" spans="2:10" x14ac:dyDescent="0.25">
      <c r="B742" s="511"/>
      <c r="C742" s="508"/>
      <c r="D742" s="508"/>
      <c r="E742" s="186">
        <v>1817600430</v>
      </c>
      <c r="F742" s="190" t="s">
        <v>143</v>
      </c>
      <c r="G742" s="184"/>
      <c r="H742" s="184">
        <v>50</v>
      </c>
      <c r="I742" s="184">
        <v>50</v>
      </c>
      <c r="J742" s="185">
        <v>34.189399999999999</v>
      </c>
    </row>
    <row r="743" spans="2:10" x14ac:dyDescent="0.25">
      <c r="B743" s="511"/>
      <c r="C743" s="508"/>
      <c r="D743" s="508"/>
      <c r="E743" s="186">
        <v>1817600492</v>
      </c>
      <c r="F743" s="190" t="s">
        <v>268</v>
      </c>
      <c r="G743" s="184"/>
      <c r="H743" s="184">
        <v>64</v>
      </c>
      <c r="I743" s="184">
        <v>600</v>
      </c>
      <c r="J743" s="185">
        <v>504.18200000000002</v>
      </c>
    </row>
    <row r="744" spans="2:10" x14ac:dyDescent="0.25">
      <c r="B744" s="511"/>
      <c r="C744" s="508"/>
      <c r="D744" s="508"/>
      <c r="E744" s="186">
        <v>1817600780</v>
      </c>
      <c r="F744" s="190" t="s">
        <v>276</v>
      </c>
      <c r="G744" s="184"/>
      <c r="H744" s="184">
        <v>45</v>
      </c>
      <c r="I744" s="184">
        <v>45</v>
      </c>
      <c r="J744" s="185">
        <v>44.279480000000007</v>
      </c>
    </row>
    <row r="745" spans="2:10" x14ac:dyDescent="0.25">
      <c r="B745" s="511"/>
      <c r="C745" s="508"/>
      <c r="D745" s="508"/>
      <c r="E745" s="186">
        <v>1817600798</v>
      </c>
      <c r="F745" s="190" t="s">
        <v>277</v>
      </c>
      <c r="G745" s="184"/>
      <c r="H745" s="184">
        <v>70</v>
      </c>
      <c r="I745" s="184">
        <v>100</v>
      </c>
      <c r="J745" s="185">
        <v>102.246</v>
      </c>
    </row>
    <row r="746" spans="2:10" x14ac:dyDescent="0.25">
      <c r="B746" s="511"/>
      <c r="C746" s="508"/>
      <c r="D746" s="508"/>
      <c r="E746" s="186">
        <v>1817700110</v>
      </c>
      <c r="F746" s="190" t="s">
        <v>727</v>
      </c>
      <c r="G746" s="184">
        <v>5</v>
      </c>
      <c r="H746" s="184">
        <v>1230</v>
      </c>
      <c r="I746" s="184">
        <v>1020</v>
      </c>
      <c r="J746" s="185">
        <v>768.18747999999994</v>
      </c>
    </row>
    <row r="747" spans="2:10" x14ac:dyDescent="0.25">
      <c r="B747" s="511"/>
      <c r="C747" s="508"/>
      <c r="D747" s="508"/>
      <c r="E747" s="186">
        <v>1817700130</v>
      </c>
      <c r="F747" s="190" t="s">
        <v>265</v>
      </c>
      <c r="G747" s="184"/>
      <c r="H747" s="184">
        <v>30</v>
      </c>
      <c r="I747" s="184">
        <v>10</v>
      </c>
      <c r="J747" s="185">
        <v>16.348240000000001</v>
      </c>
    </row>
    <row r="748" spans="2:10" x14ac:dyDescent="0.25">
      <c r="B748" s="511"/>
      <c r="C748" s="508"/>
      <c r="D748" s="508"/>
      <c r="E748" s="186">
        <v>1817700140</v>
      </c>
      <c r="F748" s="190" t="s">
        <v>266</v>
      </c>
      <c r="G748" s="184"/>
      <c r="H748" s="184">
        <v>125</v>
      </c>
      <c r="I748" s="184">
        <v>125</v>
      </c>
      <c r="J748" s="185">
        <v>117.43166000000001</v>
      </c>
    </row>
    <row r="749" spans="2:10" x14ac:dyDescent="0.25">
      <c r="B749" s="511"/>
      <c r="C749" s="508"/>
      <c r="D749" s="508"/>
      <c r="E749" s="186">
        <v>1817700750</v>
      </c>
      <c r="F749" s="190" t="s">
        <v>728</v>
      </c>
      <c r="G749" s="184"/>
      <c r="H749" s="184">
        <v>56</v>
      </c>
      <c r="I749" s="184">
        <v>53</v>
      </c>
      <c r="J749" s="185">
        <v>26.1</v>
      </c>
    </row>
    <row r="750" spans="2:10" x14ac:dyDescent="0.25">
      <c r="B750" s="511"/>
      <c r="C750" s="508"/>
      <c r="D750" s="508"/>
      <c r="E750" s="186">
        <v>1817900850</v>
      </c>
      <c r="F750" s="190" t="s">
        <v>729</v>
      </c>
      <c r="G750" s="184"/>
      <c r="H750" s="184">
        <v>32</v>
      </c>
      <c r="I750" s="184">
        <v>32</v>
      </c>
      <c r="J750" s="185">
        <v>32</v>
      </c>
    </row>
    <row r="751" spans="2:10" x14ac:dyDescent="0.25">
      <c r="B751" s="511"/>
      <c r="C751" s="508"/>
      <c r="D751" s="509"/>
      <c r="E751" s="186">
        <v>1817930780</v>
      </c>
      <c r="F751" s="190" t="s">
        <v>730</v>
      </c>
      <c r="G751" s="184"/>
      <c r="H751" s="184">
        <v>0</v>
      </c>
      <c r="I751" s="184"/>
      <c r="J751" s="185">
        <v>108.08441000000001</v>
      </c>
    </row>
    <row r="752" spans="2:10" x14ac:dyDescent="0.25">
      <c r="B752" s="511"/>
      <c r="C752" s="508"/>
      <c r="D752" s="255" t="s">
        <v>573</v>
      </c>
      <c r="E752" s="191"/>
      <c r="F752" s="191"/>
      <c r="G752" s="192">
        <v>560.5</v>
      </c>
      <c r="H752" s="192">
        <v>92374</v>
      </c>
      <c r="I752" s="192">
        <v>83315</v>
      </c>
      <c r="J752" s="193">
        <v>73753.814329999994</v>
      </c>
    </row>
    <row r="753" spans="2:10" x14ac:dyDescent="0.25">
      <c r="B753" s="511"/>
      <c r="C753" s="508"/>
      <c r="D753" s="507" t="s">
        <v>174</v>
      </c>
      <c r="E753" s="186">
        <v>1620000300</v>
      </c>
      <c r="F753" s="190" t="s">
        <v>372</v>
      </c>
      <c r="G753" s="184"/>
      <c r="H753" s="184">
        <v>0</v>
      </c>
      <c r="I753" s="184">
        <v>0</v>
      </c>
      <c r="J753" s="185">
        <v>7.4064499999999995</v>
      </c>
    </row>
    <row r="754" spans="2:10" x14ac:dyDescent="0.25">
      <c r="B754" s="511"/>
      <c r="C754" s="508"/>
      <c r="D754" s="508"/>
      <c r="E754" s="186">
        <v>1817300110</v>
      </c>
      <c r="F754" s="190" t="s">
        <v>731</v>
      </c>
      <c r="G754" s="184">
        <v>38</v>
      </c>
      <c r="H754" s="184">
        <v>12879</v>
      </c>
      <c r="I754" s="184">
        <v>13400</v>
      </c>
      <c r="J754" s="185">
        <v>9713.6501099999987</v>
      </c>
    </row>
    <row r="755" spans="2:10" x14ac:dyDescent="0.25">
      <c r="B755" s="511"/>
      <c r="C755" s="508"/>
      <c r="D755" s="508"/>
      <c r="E755" s="186">
        <v>1817300115</v>
      </c>
      <c r="F755" s="190" t="s">
        <v>264</v>
      </c>
      <c r="G755" s="184"/>
      <c r="H755" s="184">
        <v>200</v>
      </c>
      <c r="I755" s="184">
        <v>200</v>
      </c>
      <c r="J755" s="185">
        <v>211.292</v>
      </c>
    </row>
    <row r="756" spans="2:10" x14ac:dyDescent="0.25">
      <c r="B756" s="511"/>
      <c r="C756" s="508"/>
      <c r="D756" s="508"/>
      <c r="E756" s="186">
        <v>1817300130</v>
      </c>
      <c r="F756" s="190" t="s">
        <v>265</v>
      </c>
      <c r="G756" s="184"/>
      <c r="H756" s="184">
        <v>900</v>
      </c>
      <c r="I756" s="184">
        <v>700</v>
      </c>
      <c r="J756" s="185">
        <v>744.76712999999995</v>
      </c>
    </row>
    <row r="757" spans="2:10" x14ac:dyDescent="0.25">
      <c r="B757" s="511"/>
      <c r="C757" s="508"/>
      <c r="D757" s="508"/>
      <c r="E757" s="186">
        <v>1817300140</v>
      </c>
      <c r="F757" s="190" t="s">
        <v>266</v>
      </c>
      <c r="G757" s="184"/>
      <c r="H757" s="184">
        <v>630</v>
      </c>
      <c r="I757" s="184">
        <v>630</v>
      </c>
      <c r="J757" s="185">
        <v>661.93498999999997</v>
      </c>
    </row>
    <row r="758" spans="2:10" x14ac:dyDescent="0.25">
      <c r="B758" s="511"/>
      <c r="C758" s="508"/>
      <c r="D758" s="508"/>
      <c r="E758" s="186">
        <v>1817300521</v>
      </c>
      <c r="F758" s="190" t="s">
        <v>732</v>
      </c>
      <c r="G758" s="184"/>
      <c r="H758" s="184">
        <v>160</v>
      </c>
      <c r="I758" s="184">
        <v>160</v>
      </c>
      <c r="J758" s="185">
        <v>165.25020000000001</v>
      </c>
    </row>
    <row r="759" spans="2:10" x14ac:dyDescent="0.25">
      <c r="B759" s="511"/>
      <c r="C759" s="508"/>
      <c r="D759" s="508"/>
      <c r="E759" s="186">
        <v>1817300740</v>
      </c>
      <c r="F759" s="190" t="s">
        <v>292</v>
      </c>
      <c r="G759" s="184"/>
      <c r="H759" s="184">
        <v>11</v>
      </c>
      <c r="I759" s="184">
        <v>11</v>
      </c>
      <c r="J759" s="185">
        <v>10.410969999999999</v>
      </c>
    </row>
    <row r="760" spans="2:10" x14ac:dyDescent="0.25">
      <c r="B760" s="511"/>
      <c r="C760" s="508"/>
      <c r="D760" s="508"/>
      <c r="E760" s="186">
        <v>1817300750</v>
      </c>
      <c r="F760" s="190" t="s">
        <v>733</v>
      </c>
      <c r="G760" s="184"/>
      <c r="H760" s="184">
        <v>11</v>
      </c>
      <c r="I760" s="184">
        <v>11</v>
      </c>
      <c r="J760" s="185">
        <v>9.8079999999999998</v>
      </c>
    </row>
    <row r="761" spans="2:10" x14ac:dyDescent="0.25">
      <c r="B761" s="511"/>
      <c r="C761" s="508"/>
      <c r="D761" s="509"/>
      <c r="E761" s="186">
        <v>1817300751</v>
      </c>
      <c r="F761" s="190" t="s">
        <v>734</v>
      </c>
      <c r="G761" s="184"/>
      <c r="H761" s="184">
        <v>50</v>
      </c>
      <c r="I761" s="184">
        <v>50</v>
      </c>
      <c r="J761" s="185">
        <v>0</v>
      </c>
    </row>
    <row r="762" spans="2:10" x14ac:dyDescent="0.25">
      <c r="B762" s="511"/>
      <c r="C762" s="508"/>
      <c r="D762" s="255" t="s">
        <v>578</v>
      </c>
      <c r="E762" s="191"/>
      <c r="F762" s="191"/>
      <c r="G762" s="192">
        <v>38</v>
      </c>
      <c r="H762" s="192">
        <v>14841</v>
      </c>
      <c r="I762" s="192">
        <v>15162</v>
      </c>
      <c r="J762" s="193">
        <v>11524.519850000001</v>
      </c>
    </row>
    <row r="763" spans="2:10" x14ac:dyDescent="0.25">
      <c r="B763" s="511"/>
      <c r="C763" s="508"/>
      <c r="D763" s="507" t="s">
        <v>175</v>
      </c>
      <c r="E763" s="186">
        <v>1750000300</v>
      </c>
      <c r="F763" s="190" t="s">
        <v>372</v>
      </c>
      <c r="G763" s="184"/>
      <c r="H763" s="184">
        <v>0</v>
      </c>
      <c r="I763" s="184">
        <v>0</v>
      </c>
      <c r="J763" s="185">
        <v>1.47681</v>
      </c>
    </row>
    <row r="764" spans="2:10" x14ac:dyDescent="0.25">
      <c r="B764" s="511"/>
      <c r="C764" s="508"/>
      <c r="D764" s="508"/>
      <c r="E764" s="186">
        <v>1815000750</v>
      </c>
      <c r="F764" s="190" t="s">
        <v>735</v>
      </c>
      <c r="G764" s="184"/>
      <c r="H764" s="184">
        <v>200</v>
      </c>
      <c r="I764" s="184">
        <v>200</v>
      </c>
      <c r="J764" s="185">
        <v>0</v>
      </c>
    </row>
    <row r="765" spans="2:10" x14ac:dyDescent="0.25">
      <c r="B765" s="511"/>
      <c r="C765" s="508"/>
      <c r="D765" s="508"/>
      <c r="E765" s="186">
        <v>1815000752</v>
      </c>
      <c r="F765" s="190" t="s">
        <v>736</v>
      </c>
      <c r="G765" s="184"/>
      <c r="H765" s="184">
        <v>180</v>
      </c>
      <c r="I765" s="184">
        <v>180</v>
      </c>
      <c r="J765" s="185">
        <v>142.72999999999999</v>
      </c>
    </row>
    <row r="766" spans="2:10" x14ac:dyDescent="0.25">
      <c r="B766" s="511"/>
      <c r="C766" s="508"/>
      <c r="D766" s="508"/>
      <c r="E766" s="186">
        <v>1815007430</v>
      </c>
      <c r="F766" s="190" t="s">
        <v>737</v>
      </c>
      <c r="G766" s="184"/>
      <c r="H766" s="184">
        <v>50</v>
      </c>
      <c r="I766" s="184">
        <v>50</v>
      </c>
      <c r="J766" s="185">
        <v>0</v>
      </c>
    </row>
    <row r="767" spans="2:10" x14ac:dyDescent="0.25">
      <c r="B767" s="511"/>
      <c r="C767" s="508"/>
      <c r="D767" s="508"/>
      <c r="E767" s="186">
        <v>1815007750</v>
      </c>
      <c r="F767" s="190" t="s">
        <v>738</v>
      </c>
      <c r="G767" s="184"/>
      <c r="H767" s="184">
        <v>4805</v>
      </c>
      <c r="I767" s="184">
        <v>4000</v>
      </c>
      <c r="J767" s="185">
        <v>2726.0855000000001</v>
      </c>
    </row>
    <row r="768" spans="2:10" x14ac:dyDescent="0.25">
      <c r="B768" s="511"/>
      <c r="C768" s="508"/>
      <c r="D768" s="508"/>
      <c r="E768" s="186">
        <v>1815008110</v>
      </c>
      <c r="F768" s="190" t="s">
        <v>739</v>
      </c>
      <c r="G768" s="184">
        <v>14</v>
      </c>
      <c r="H768" s="184">
        <v>4200</v>
      </c>
      <c r="I768" s="184">
        <v>3500</v>
      </c>
      <c r="J768" s="185">
        <v>3567.8663099999999</v>
      </c>
    </row>
    <row r="769" spans="2:10" x14ac:dyDescent="0.25">
      <c r="B769" s="511"/>
      <c r="C769" s="508"/>
      <c r="D769" s="508"/>
      <c r="E769" s="186">
        <v>1815008111</v>
      </c>
      <c r="F769" s="190" t="s">
        <v>740</v>
      </c>
      <c r="G769" s="184">
        <v>0.8</v>
      </c>
      <c r="H769" s="184">
        <v>147</v>
      </c>
      <c r="I769" s="184">
        <v>147</v>
      </c>
      <c r="J769" s="185">
        <v>77.654409999999999</v>
      </c>
    </row>
    <row r="770" spans="2:10" x14ac:dyDescent="0.25">
      <c r="B770" s="511"/>
      <c r="C770" s="508"/>
      <c r="D770" s="508"/>
      <c r="E770" s="186">
        <v>1815008140</v>
      </c>
      <c r="F770" s="190" t="s">
        <v>741</v>
      </c>
      <c r="G770" s="184"/>
      <c r="H770" s="184">
        <v>10</v>
      </c>
      <c r="I770" s="184">
        <v>10</v>
      </c>
      <c r="J770" s="185">
        <v>10.02924</v>
      </c>
    </row>
    <row r="771" spans="2:10" x14ac:dyDescent="0.25">
      <c r="B771" s="511"/>
      <c r="C771" s="508"/>
      <c r="D771" s="508"/>
      <c r="E771" s="186">
        <v>1815008780</v>
      </c>
      <c r="F771" s="190" t="s">
        <v>742</v>
      </c>
      <c r="G771" s="184"/>
      <c r="H771" s="184">
        <v>-44</v>
      </c>
      <c r="I771" s="184">
        <v>-44</v>
      </c>
      <c r="J771" s="185">
        <v>-78.459000000000003</v>
      </c>
    </row>
    <row r="772" spans="2:10" x14ac:dyDescent="0.25">
      <c r="B772" s="511"/>
      <c r="C772" s="508"/>
      <c r="D772" s="508"/>
      <c r="E772" s="186">
        <v>1815008781</v>
      </c>
      <c r="F772" s="190" t="s">
        <v>743</v>
      </c>
      <c r="G772" s="184"/>
      <c r="H772" s="184">
        <v>7</v>
      </c>
      <c r="I772" s="184">
        <v>5</v>
      </c>
      <c r="J772" s="185">
        <v>4.4509999999999996</v>
      </c>
    </row>
    <row r="773" spans="2:10" x14ac:dyDescent="0.25">
      <c r="B773" s="511"/>
      <c r="C773" s="508"/>
      <c r="D773" s="508"/>
      <c r="E773" s="186">
        <v>1815008783</v>
      </c>
      <c r="F773" s="190" t="s">
        <v>744</v>
      </c>
      <c r="G773" s="184"/>
      <c r="H773" s="184">
        <v>118</v>
      </c>
      <c r="I773" s="184">
        <v>88</v>
      </c>
      <c r="J773" s="185">
        <v>196.49600000000001</v>
      </c>
    </row>
    <row r="774" spans="2:10" x14ac:dyDescent="0.25">
      <c r="B774" s="511"/>
      <c r="C774" s="508"/>
      <c r="D774" s="508"/>
      <c r="E774" s="186">
        <v>1815009110</v>
      </c>
      <c r="F774" s="190" t="s">
        <v>745</v>
      </c>
      <c r="G774" s="184">
        <v>21</v>
      </c>
      <c r="H774" s="184">
        <v>6200</v>
      </c>
      <c r="I774" s="184">
        <v>6030</v>
      </c>
      <c r="J774" s="185">
        <v>5758.9794499999998</v>
      </c>
    </row>
    <row r="775" spans="2:10" x14ac:dyDescent="0.25">
      <c r="B775" s="511"/>
      <c r="C775" s="508"/>
      <c r="D775" s="508"/>
      <c r="E775" s="186">
        <v>1815009111</v>
      </c>
      <c r="F775" s="190" t="s">
        <v>746</v>
      </c>
      <c r="G775" s="184">
        <v>3</v>
      </c>
      <c r="H775" s="184">
        <v>500</v>
      </c>
      <c r="I775" s="184">
        <v>495</v>
      </c>
      <c r="J775" s="185">
        <v>461.04093</v>
      </c>
    </row>
    <row r="776" spans="2:10" x14ac:dyDescent="0.25">
      <c r="B776" s="511"/>
      <c r="C776" s="508"/>
      <c r="D776" s="508"/>
      <c r="E776" s="186">
        <v>1815009141</v>
      </c>
      <c r="F776" s="190" t="s">
        <v>747</v>
      </c>
      <c r="G776" s="184"/>
      <c r="H776" s="184">
        <v>0</v>
      </c>
      <c r="I776" s="184">
        <v>0</v>
      </c>
      <c r="J776" s="185">
        <v>8.4570600000000002</v>
      </c>
    </row>
    <row r="777" spans="2:10" x14ac:dyDescent="0.25">
      <c r="B777" s="511"/>
      <c r="C777" s="508"/>
      <c r="D777" s="508"/>
      <c r="E777" s="186">
        <v>1815009430</v>
      </c>
      <c r="F777" s="190" t="s">
        <v>748</v>
      </c>
      <c r="G777" s="184"/>
      <c r="H777" s="184">
        <v>75</v>
      </c>
      <c r="I777" s="184">
        <v>75</v>
      </c>
      <c r="J777" s="185">
        <v>67.834339999999997</v>
      </c>
    </row>
    <row r="778" spans="2:10" x14ac:dyDescent="0.25">
      <c r="B778" s="511"/>
      <c r="C778" s="508"/>
      <c r="D778" s="508"/>
      <c r="E778" s="186">
        <v>1815009593</v>
      </c>
      <c r="F778" s="190" t="s">
        <v>273</v>
      </c>
      <c r="G778" s="184"/>
      <c r="H778" s="184">
        <v>48</v>
      </c>
      <c r="I778" s="184"/>
      <c r="J778" s="185"/>
    </row>
    <row r="779" spans="2:10" x14ac:dyDescent="0.25">
      <c r="B779" s="511"/>
      <c r="C779" s="508"/>
      <c r="D779" s="508"/>
      <c r="E779" s="186">
        <v>1815009740</v>
      </c>
      <c r="F779" s="190" t="s">
        <v>749</v>
      </c>
      <c r="G779" s="184"/>
      <c r="H779" s="184">
        <v>26</v>
      </c>
      <c r="I779" s="184">
        <v>23</v>
      </c>
      <c r="J779" s="185">
        <v>26.045999999999999</v>
      </c>
    </row>
    <row r="780" spans="2:10" x14ac:dyDescent="0.25">
      <c r="B780" s="511"/>
      <c r="C780" s="508"/>
      <c r="D780" s="508"/>
      <c r="E780" s="186">
        <v>1815009741</v>
      </c>
      <c r="F780" s="190" t="s">
        <v>660</v>
      </c>
      <c r="G780" s="184"/>
      <c r="H780" s="184">
        <v>5</v>
      </c>
      <c r="I780" s="184">
        <v>5</v>
      </c>
      <c r="J780" s="185">
        <v>3.077</v>
      </c>
    </row>
    <row r="781" spans="2:10" x14ac:dyDescent="0.25">
      <c r="B781" s="511"/>
      <c r="C781" s="508"/>
      <c r="D781" s="508"/>
      <c r="E781" s="186">
        <v>1815009781</v>
      </c>
      <c r="F781" s="190" t="s">
        <v>750</v>
      </c>
      <c r="G781" s="184"/>
      <c r="H781" s="184">
        <v>-70</v>
      </c>
      <c r="I781" s="184">
        <v>-88</v>
      </c>
      <c r="J781" s="185">
        <v>0</v>
      </c>
    </row>
    <row r="782" spans="2:10" x14ac:dyDescent="0.25">
      <c r="B782" s="511"/>
      <c r="C782" s="508"/>
      <c r="D782" s="508"/>
      <c r="E782" s="186">
        <v>1815009783</v>
      </c>
      <c r="F782" s="190" t="s">
        <v>751</v>
      </c>
      <c r="G782" s="184"/>
      <c r="H782" s="184">
        <v>163</v>
      </c>
      <c r="I782" s="184">
        <v>172</v>
      </c>
      <c r="J782" s="185">
        <v>134.66900000000001</v>
      </c>
    </row>
    <row r="783" spans="2:10" x14ac:dyDescent="0.25">
      <c r="B783" s="511"/>
      <c r="C783" s="508"/>
      <c r="D783" s="508"/>
      <c r="E783" s="186">
        <v>1815009795</v>
      </c>
      <c r="F783" s="190" t="s">
        <v>752</v>
      </c>
      <c r="G783" s="184"/>
      <c r="H783" s="184">
        <v>1</v>
      </c>
      <c r="I783" s="184"/>
      <c r="J783" s="185"/>
    </row>
    <row r="784" spans="2:10" x14ac:dyDescent="0.25">
      <c r="B784" s="511"/>
      <c r="C784" s="508"/>
      <c r="D784" s="508"/>
      <c r="E784" s="186">
        <v>1815009798</v>
      </c>
      <c r="F784" s="190" t="s">
        <v>277</v>
      </c>
      <c r="G784" s="184"/>
      <c r="H784" s="184">
        <v>185</v>
      </c>
      <c r="I784" s="184"/>
      <c r="J784" s="185"/>
    </row>
    <row r="785" spans="2:10" x14ac:dyDescent="0.25">
      <c r="B785" s="511"/>
      <c r="C785" s="508"/>
      <c r="D785" s="508"/>
      <c r="E785" s="186">
        <v>1815010110</v>
      </c>
      <c r="F785" s="190" t="s">
        <v>753</v>
      </c>
      <c r="G785" s="184">
        <v>109</v>
      </c>
      <c r="H785" s="184">
        <v>34000</v>
      </c>
      <c r="I785" s="184">
        <v>30600</v>
      </c>
      <c r="J785" s="185">
        <v>29586.806120000001</v>
      </c>
    </row>
    <row r="786" spans="2:10" x14ac:dyDescent="0.25">
      <c r="B786" s="511"/>
      <c r="C786" s="508"/>
      <c r="D786" s="508"/>
      <c r="E786" s="186">
        <v>1815010111</v>
      </c>
      <c r="F786" s="190" t="s">
        <v>754</v>
      </c>
      <c r="G786" s="184">
        <v>8.5</v>
      </c>
      <c r="H786" s="184">
        <v>1510</v>
      </c>
      <c r="I786" s="184">
        <v>1410</v>
      </c>
      <c r="J786" s="185">
        <v>1371.8030700000002</v>
      </c>
    </row>
    <row r="787" spans="2:10" x14ac:dyDescent="0.25">
      <c r="B787" s="511"/>
      <c r="C787" s="508"/>
      <c r="D787" s="508"/>
      <c r="E787" s="186">
        <v>1815010115</v>
      </c>
      <c r="F787" s="190" t="s">
        <v>264</v>
      </c>
      <c r="G787" s="184"/>
      <c r="H787" s="184">
        <v>250</v>
      </c>
      <c r="I787" s="184">
        <v>250</v>
      </c>
      <c r="J787" s="185">
        <v>253.55</v>
      </c>
    </row>
    <row r="788" spans="2:10" x14ac:dyDescent="0.25">
      <c r="B788" s="511"/>
      <c r="C788" s="508"/>
      <c r="D788" s="508"/>
      <c r="E788" s="186">
        <v>1815010130</v>
      </c>
      <c r="F788" s="190" t="s">
        <v>755</v>
      </c>
      <c r="G788" s="184"/>
      <c r="H788" s="184">
        <v>250</v>
      </c>
      <c r="I788" s="184">
        <v>180</v>
      </c>
      <c r="J788" s="185">
        <v>245.76895999999999</v>
      </c>
    </row>
    <row r="789" spans="2:10" x14ac:dyDescent="0.25">
      <c r="B789" s="511"/>
      <c r="C789" s="508"/>
      <c r="D789" s="508"/>
      <c r="E789" s="186">
        <v>1815010131</v>
      </c>
      <c r="F789" s="190" t="s">
        <v>756</v>
      </c>
      <c r="G789" s="184"/>
      <c r="H789" s="184">
        <v>20</v>
      </c>
      <c r="I789" s="184">
        <v>20</v>
      </c>
      <c r="J789" s="185">
        <v>0</v>
      </c>
    </row>
    <row r="790" spans="2:10" x14ac:dyDescent="0.25">
      <c r="B790" s="511"/>
      <c r="C790" s="508"/>
      <c r="D790" s="508"/>
      <c r="E790" s="186">
        <v>1815010140</v>
      </c>
      <c r="F790" s="190" t="s">
        <v>741</v>
      </c>
      <c r="G790" s="184"/>
      <c r="H790" s="184">
        <v>40</v>
      </c>
      <c r="I790" s="184">
        <v>55</v>
      </c>
      <c r="J790" s="185">
        <v>20.516299999999998</v>
      </c>
    </row>
    <row r="791" spans="2:10" x14ac:dyDescent="0.25">
      <c r="B791" s="511"/>
      <c r="C791" s="508"/>
      <c r="D791" s="508"/>
      <c r="E791" s="186">
        <v>1815010141</v>
      </c>
      <c r="F791" s="190" t="s">
        <v>757</v>
      </c>
      <c r="G791" s="184"/>
      <c r="H791" s="184">
        <v>100</v>
      </c>
      <c r="I791" s="184">
        <v>100</v>
      </c>
      <c r="J791" s="185">
        <v>0</v>
      </c>
    </row>
    <row r="792" spans="2:10" x14ac:dyDescent="0.25">
      <c r="B792" s="511"/>
      <c r="C792" s="508"/>
      <c r="D792" s="508"/>
      <c r="E792" s="186">
        <v>1815010211</v>
      </c>
      <c r="F792" s="190" t="s">
        <v>758</v>
      </c>
      <c r="G792" s="184">
        <v>0.9</v>
      </c>
      <c r="H792" s="184">
        <v>130</v>
      </c>
      <c r="I792" s="184">
        <v>125</v>
      </c>
      <c r="J792" s="185">
        <v>122.2764</v>
      </c>
    </row>
    <row r="793" spans="2:10" x14ac:dyDescent="0.25">
      <c r="B793" s="511"/>
      <c r="C793" s="508"/>
      <c r="D793" s="508"/>
      <c r="E793" s="186">
        <v>1815010430</v>
      </c>
      <c r="F793" s="190" t="s">
        <v>759</v>
      </c>
      <c r="G793" s="184"/>
      <c r="H793" s="184">
        <v>220</v>
      </c>
      <c r="I793" s="184">
        <v>220</v>
      </c>
      <c r="J793" s="185">
        <v>170.58605</v>
      </c>
    </row>
    <row r="794" spans="2:10" x14ac:dyDescent="0.25">
      <c r="B794" s="511"/>
      <c r="C794" s="508"/>
      <c r="D794" s="508"/>
      <c r="E794" s="186">
        <v>1815010593</v>
      </c>
      <c r="F794" s="190" t="s">
        <v>273</v>
      </c>
      <c r="G794" s="184"/>
      <c r="H794" s="184">
        <v>48</v>
      </c>
      <c r="I794" s="184">
        <v>70</v>
      </c>
      <c r="J794" s="185">
        <v>66.337000000000003</v>
      </c>
    </row>
    <row r="795" spans="2:10" x14ac:dyDescent="0.25">
      <c r="B795" s="511"/>
      <c r="C795" s="508"/>
      <c r="D795" s="508"/>
      <c r="E795" s="186">
        <v>1815010740</v>
      </c>
      <c r="F795" s="190" t="s">
        <v>760</v>
      </c>
      <c r="G795" s="184"/>
      <c r="H795" s="184">
        <v>36</v>
      </c>
      <c r="I795" s="184">
        <v>18</v>
      </c>
      <c r="J795" s="185">
        <v>118.68</v>
      </c>
    </row>
    <row r="796" spans="2:10" x14ac:dyDescent="0.25">
      <c r="B796" s="511"/>
      <c r="C796" s="508"/>
      <c r="D796" s="508"/>
      <c r="E796" s="186">
        <v>1815010741</v>
      </c>
      <c r="F796" s="190" t="s">
        <v>660</v>
      </c>
      <c r="G796" s="184"/>
      <c r="H796" s="184">
        <v>41</v>
      </c>
      <c r="I796" s="184">
        <v>60</v>
      </c>
      <c r="J796" s="185">
        <v>48.553510000000003</v>
      </c>
    </row>
    <row r="797" spans="2:10" x14ac:dyDescent="0.25">
      <c r="B797" s="511"/>
      <c r="C797" s="508"/>
      <c r="D797" s="508"/>
      <c r="E797" s="186">
        <v>1815010781</v>
      </c>
      <c r="F797" s="190" t="s">
        <v>761</v>
      </c>
      <c r="G797" s="184"/>
      <c r="H797" s="184">
        <v>-385</v>
      </c>
      <c r="I797" s="184">
        <v>-396</v>
      </c>
      <c r="J797" s="185">
        <v>-9.5220000000000002</v>
      </c>
    </row>
    <row r="798" spans="2:10" x14ac:dyDescent="0.25">
      <c r="B798" s="511"/>
      <c r="C798" s="508"/>
      <c r="D798" s="508"/>
      <c r="E798" s="186">
        <v>1815010783</v>
      </c>
      <c r="F798" s="190" t="s">
        <v>762</v>
      </c>
      <c r="G798" s="184"/>
      <c r="H798" s="184">
        <v>991</v>
      </c>
      <c r="I798" s="184">
        <v>851</v>
      </c>
      <c r="J798" s="185">
        <v>856.82299999999998</v>
      </c>
    </row>
    <row r="799" spans="2:10" x14ac:dyDescent="0.25">
      <c r="B799" s="511"/>
      <c r="C799" s="508"/>
      <c r="D799" s="508"/>
      <c r="E799" s="186">
        <v>1815010785</v>
      </c>
      <c r="F799" s="190" t="s">
        <v>763</v>
      </c>
      <c r="G799" s="184"/>
      <c r="H799" s="184">
        <v>298</v>
      </c>
      <c r="I799" s="184">
        <v>298</v>
      </c>
      <c r="J799" s="185">
        <v>290.858</v>
      </c>
    </row>
    <row r="800" spans="2:10" x14ac:dyDescent="0.25">
      <c r="B800" s="511"/>
      <c r="C800" s="508"/>
      <c r="D800" s="508"/>
      <c r="E800" s="186">
        <v>1815010795</v>
      </c>
      <c r="F800" s="190" t="s">
        <v>666</v>
      </c>
      <c r="G800" s="184"/>
      <c r="H800" s="184">
        <v>6</v>
      </c>
      <c r="I800" s="184">
        <v>75</v>
      </c>
      <c r="J800" s="185">
        <v>69.517949999999999</v>
      </c>
    </row>
    <row r="801" spans="2:10" x14ac:dyDescent="0.25">
      <c r="B801" s="511"/>
      <c r="C801" s="508"/>
      <c r="D801" s="508"/>
      <c r="E801" s="186">
        <v>1815010798</v>
      </c>
      <c r="F801" s="190" t="s">
        <v>277</v>
      </c>
      <c r="G801" s="184"/>
      <c r="H801" s="184">
        <v>161</v>
      </c>
      <c r="I801" s="184">
        <v>100</v>
      </c>
      <c r="J801" s="185">
        <v>102.246</v>
      </c>
    </row>
    <row r="802" spans="2:10" x14ac:dyDescent="0.25">
      <c r="B802" s="511"/>
      <c r="C802" s="508"/>
      <c r="D802" s="508"/>
      <c r="E802" s="186">
        <v>1815020110</v>
      </c>
      <c r="F802" s="190" t="s">
        <v>764</v>
      </c>
      <c r="G802" s="184">
        <v>91</v>
      </c>
      <c r="H802" s="184">
        <v>28000</v>
      </c>
      <c r="I802" s="184">
        <v>25100</v>
      </c>
      <c r="J802" s="185">
        <v>24256.91735</v>
      </c>
    </row>
    <row r="803" spans="2:10" x14ac:dyDescent="0.25">
      <c r="B803" s="511"/>
      <c r="C803" s="508"/>
      <c r="D803" s="508"/>
      <c r="E803" s="186">
        <v>1815020111</v>
      </c>
      <c r="F803" s="190" t="s">
        <v>765</v>
      </c>
      <c r="G803" s="184">
        <v>7</v>
      </c>
      <c r="H803" s="184">
        <v>1160</v>
      </c>
      <c r="I803" s="184">
        <v>1040</v>
      </c>
      <c r="J803" s="185">
        <v>1093.4231599999998</v>
      </c>
    </row>
    <row r="804" spans="2:10" x14ac:dyDescent="0.25">
      <c r="B804" s="511"/>
      <c r="C804" s="508"/>
      <c r="D804" s="508"/>
      <c r="E804" s="186">
        <v>1815020115</v>
      </c>
      <c r="F804" s="190" t="s">
        <v>264</v>
      </c>
      <c r="G804" s="184"/>
      <c r="H804" s="184">
        <v>250</v>
      </c>
      <c r="I804" s="184">
        <v>250</v>
      </c>
      <c r="J804" s="185">
        <v>253.55</v>
      </c>
    </row>
    <row r="805" spans="2:10" x14ac:dyDescent="0.25">
      <c r="B805" s="511"/>
      <c r="C805" s="508"/>
      <c r="D805" s="508"/>
      <c r="E805" s="186">
        <v>1815020130</v>
      </c>
      <c r="F805" s="190" t="s">
        <v>755</v>
      </c>
      <c r="G805" s="184"/>
      <c r="H805" s="184">
        <v>180</v>
      </c>
      <c r="I805" s="184">
        <v>70</v>
      </c>
      <c r="J805" s="185">
        <v>151.38117000000003</v>
      </c>
    </row>
    <row r="806" spans="2:10" x14ac:dyDescent="0.25">
      <c r="B806" s="511"/>
      <c r="C806" s="508"/>
      <c r="D806" s="508"/>
      <c r="E806" s="186">
        <v>1815020131</v>
      </c>
      <c r="F806" s="190" t="s">
        <v>756</v>
      </c>
      <c r="G806" s="184"/>
      <c r="H806" s="184">
        <v>50</v>
      </c>
      <c r="I806" s="184">
        <v>50</v>
      </c>
      <c r="J806" s="185">
        <v>55.874180000000003</v>
      </c>
    </row>
    <row r="807" spans="2:10" x14ac:dyDescent="0.25">
      <c r="B807" s="511"/>
      <c r="C807" s="508"/>
      <c r="D807" s="508"/>
      <c r="E807" s="186">
        <v>1815020140</v>
      </c>
      <c r="F807" s="190" t="s">
        <v>741</v>
      </c>
      <c r="G807" s="184"/>
      <c r="H807" s="184">
        <v>50</v>
      </c>
      <c r="I807" s="184">
        <v>50</v>
      </c>
      <c r="J807" s="185">
        <v>51.46322</v>
      </c>
    </row>
    <row r="808" spans="2:10" x14ac:dyDescent="0.25">
      <c r="B808" s="511"/>
      <c r="C808" s="508"/>
      <c r="D808" s="508"/>
      <c r="E808" s="186">
        <v>1815020141</v>
      </c>
      <c r="F808" s="190" t="s">
        <v>766</v>
      </c>
      <c r="G808" s="184"/>
      <c r="H808" s="184">
        <v>180</v>
      </c>
      <c r="I808" s="184">
        <v>180</v>
      </c>
      <c r="J808" s="185">
        <v>180.42348000000001</v>
      </c>
    </row>
    <row r="809" spans="2:10" x14ac:dyDescent="0.25">
      <c r="B809" s="511"/>
      <c r="C809" s="508"/>
      <c r="D809" s="508"/>
      <c r="E809" s="186">
        <v>1815020211</v>
      </c>
      <c r="F809" s="190" t="s">
        <v>767</v>
      </c>
      <c r="G809" s="184">
        <v>0.5</v>
      </c>
      <c r="H809" s="184">
        <v>80</v>
      </c>
      <c r="I809" s="184">
        <v>80</v>
      </c>
      <c r="J809" s="185">
        <v>76.422200000000004</v>
      </c>
    </row>
    <row r="810" spans="2:10" x14ac:dyDescent="0.25">
      <c r="B810" s="511"/>
      <c r="C810" s="508"/>
      <c r="D810" s="508"/>
      <c r="E810" s="186">
        <v>1815020430</v>
      </c>
      <c r="F810" s="190" t="s">
        <v>768</v>
      </c>
      <c r="G810" s="184"/>
      <c r="H810" s="184">
        <v>390</v>
      </c>
      <c r="I810" s="184">
        <v>390</v>
      </c>
      <c r="J810" s="185">
        <v>333.56842999999998</v>
      </c>
    </row>
    <row r="811" spans="2:10" x14ac:dyDescent="0.25">
      <c r="B811" s="511"/>
      <c r="C811" s="508"/>
      <c r="D811" s="508"/>
      <c r="E811" s="186">
        <v>1815020593</v>
      </c>
      <c r="F811" s="190" t="s">
        <v>273</v>
      </c>
      <c r="G811" s="184"/>
      <c r="H811" s="184">
        <v>48</v>
      </c>
      <c r="I811" s="184">
        <v>70</v>
      </c>
      <c r="J811" s="185">
        <v>66.337000000000003</v>
      </c>
    </row>
    <row r="812" spans="2:10" x14ac:dyDescent="0.25">
      <c r="B812" s="511"/>
      <c r="C812" s="508"/>
      <c r="D812" s="508"/>
      <c r="E812" s="186">
        <v>1815020740</v>
      </c>
      <c r="F812" s="190" t="s">
        <v>769</v>
      </c>
      <c r="G812" s="184"/>
      <c r="H812" s="184">
        <v>398</v>
      </c>
      <c r="I812" s="184">
        <v>257</v>
      </c>
      <c r="J812" s="185">
        <v>503.5</v>
      </c>
    </row>
    <row r="813" spans="2:10" x14ac:dyDescent="0.25">
      <c r="B813" s="511"/>
      <c r="C813" s="508"/>
      <c r="D813" s="508"/>
      <c r="E813" s="186">
        <v>1815020741</v>
      </c>
      <c r="F813" s="190" t="s">
        <v>660</v>
      </c>
      <c r="G813" s="184"/>
      <c r="H813" s="184">
        <v>10</v>
      </c>
      <c r="I813" s="184">
        <v>30</v>
      </c>
      <c r="J813" s="185">
        <v>11.673399999999999</v>
      </c>
    </row>
    <row r="814" spans="2:10" x14ac:dyDescent="0.25">
      <c r="B814" s="511"/>
      <c r="C814" s="508"/>
      <c r="D814" s="508"/>
      <c r="E814" s="186">
        <v>1815020746</v>
      </c>
      <c r="F814" s="190" t="s">
        <v>770</v>
      </c>
      <c r="G814" s="184"/>
      <c r="H814" s="184">
        <v>50</v>
      </c>
      <c r="I814" s="184">
        <v>50</v>
      </c>
      <c r="J814" s="185">
        <v>0</v>
      </c>
    </row>
    <row r="815" spans="2:10" x14ac:dyDescent="0.25">
      <c r="B815" s="511"/>
      <c r="C815" s="508"/>
      <c r="D815" s="508"/>
      <c r="E815" s="186">
        <v>1815020748</v>
      </c>
      <c r="F815" s="190" t="s">
        <v>771</v>
      </c>
      <c r="G815" s="184"/>
      <c r="H815" s="184">
        <v>30</v>
      </c>
      <c r="I815" s="184">
        <v>30</v>
      </c>
      <c r="J815" s="185">
        <v>0</v>
      </c>
    </row>
    <row r="816" spans="2:10" x14ac:dyDescent="0.25">
      <c r="B816" s="511"/>
      <c r="C816" s="508"/>
      <c r="D816" s="508"/>
      <c r="E816" s="186">
        <v>1815020781</v>
      </c>
      <c r="F816" s="190" t="s">
        <v>772</v>
      </c>
      <c r="G816" s="184"/>
      <c r="H816" s="184">
        <v>-368</v>
      </c>
      <c r="I816" s="184">
        <v>-372</v>
      </c>
      <c r="J816" s="185">
        <v>-266.512</v>
      </c>
    </row>
    <row r="817" spans="2:10" x14ac:dyDescent="0.25">
      <c r="B817" s="511"/>
      <c r="C817" s="508"/>
      <c r="D817" s="508"/>
      <c r="E817" s="186">
        <v>1815020783</v>
      </c>
      <c r="F817" s="190" t="s">
        <v>773</v>
      </c>
      <c r="G817" s="184"/>
      <c r="H817" s="184">
        <v>907</v>
      </c>
      <c r="I817" s="184">
        <v>821</v>
      </c>
      <c r="J817" s="185">
        <v>799.07500000000005</v>
      </c>
    </row>
    <row r="818" spans="2:10" x14ac:dyDescent="0.25">
      <c r="B818" s="511"/>
      <c r="C818" s="508"/>
      <c r="D818" s="508"/>
      <c r="E818" s="186">
        <v>1815020785</v>
      </c>
      <c r="F818" s="190" t="s">
        <v>774</v>
      </c>
      <c r="G818" s="184"/>
      <c r="H818" s="184">
        <v>298</v>
      </c>
      <c r="I818" s="184">
        <v>447</v>
      </c>
      <c r="J818" s="185">
        <v>256.27600000000001</v>
      </c>
    </row>
    <row r="819" spans="2:10" x14ac:dyDescent="0.25">
      <c r="B819" s="511"/>
      <c r="C819" s="508"/>
      <c r="D819" s="508"/>
      <c r="E819" s="186">
        <v>1815020795</v>
      </c>
      <c r="F819" s="190" t="s">
        <v>666</v>
      </c>
      <c r="G819" s="184"/>
      <c r="H819" s="184">
        <v>6</v>
      </c>
      <c r="I819" s="184">
        <v>75</v>
      </c>
      <c r="J819" s="185">
        <v>69.517949999999999</v>
      </c>
    </row>
    <row r="820" spans="2:10" x14ac:dyDescent="0.25">
      <c r="B820" s="511"/>
      <c r="C820" s="508"/>
      <c r="D820" s="508"/>
      <c r="E820" s="186">
        <v>1815020798</v>
      </c>
      <c r="F820" s="190" t="s">
        <v>277</v>
      </c>
      <c r="G820" s="184"/>
      <c r="H820" s="184">
        <v>164</v>
      </c>
      <c r="I820" s="184">
        <v>100</v>
      </c>
      <c r="J820" s="185">
        <v>102.246</v>
      </c>
    </row>
    <row r="821" spans="2:10" x14ac:dyDescent="0.25">
      <c r="B821" s="511"/>
      <c r="C821" s="508"/>
      <c r="D821" s="508"/>
      <c r="E821" s="186">
        <v>1815030110</v>
      </c>
      <c r="F821" s="190" t="s">
        <v>775</v>
      </c>
      <c r="G821" s="184">
        <v>81</v>
      </c>
      <c r="H821" s="184">
        <v>25000</v>
      </c>
      <c r="I821" s="184">
        <v>23910</v>
      </c>
      <c r="J821" s="185">
        <v>23450.124980000001</v>
      </c>
    </row>
    <row r="822" spans="2:10" x14ac:dyDescent="0.25">
      <c r="B822" s="511"/>
      <c r="C822" s="508"/>
      <c r="D822" s="508"/>
      <c r="E822" s="186">
        <v>1815030111</v>
      </c>
      <c r="F822" s="190" t="s">
        <v>776</v>
      </c>
      <c r="G822" s="184">
        <v>7.3</v>
      </c>
      <c r="H822" s="184">
        <v>1210</v>
      </c>
      <c r="I822" s="184">
        <v>1170</v>
      </c>
      <c r="J822" s="185">
        <v>1083.0470299999999</v>
      </c>
    </row>
    <row r="823" spans="2:10" x14ac:dyDescent="0.25">
      <c r="B823" s="511"/>
      <c r="C823" s="508"/>
      <c r="D823" s="508"/>
      <c r="E823" s="186">
        <v>1815030115</v>
      </c>
      <c r="F823" s="190" t="s">
        <v>264</v>
      </c>
      <c r="G823" s="184"/>
      <c r="H823" s="184">
        <v>250</v>
      </c>
      <c r="I823" s="184">
        <v>250</v>
      </c>
      <c r="J823" s="185">
        <v>253.55</v>
      </c>
    </row>
    <row r="824" spans="2:10" x14ac:dyDescent="0.25">
      <c r="B824" s="511"/>
      <c r="C824" s="508"/>
      <c r="D824" s="508"/>
      <c r="E824" s="186">
        <v>1815030130</v>
      </c>
      <c r="F824" s="190" t="s">
        <v>755</v>
      </c>
      <c r="G824" s="184"/>
      <c r="H824" s="184">
        <v>300</v>
      </c>
      <c r="I824" s="184">
        <v>200</v>
      </c>
      <c r="J824" s="185">
        <v>355.19243</v>
      </c>
    </row>
    <row r="825" spans="2:10" x14ac:dyDescent="0.25">
      <c r="B825" s="511"/>
      <c r="C825" s="508"/>
      <c r="D825" s="508"/>
      <c r="E825" s="186">
        <v>1815030131</v>
      </c>
      <c r="F825" s="190" t="s">
        <v>756</v>
      </c>
      <c r="G825" s="184"/>
      <c r="H825" s="184">
        <v>40</v>
      </c>
      <c r="I825" s="184">
        <v>40</v>
      </c>
      <c r="J825" s="185">
        <v>37.753879999999995</v>
      </c>
    </row>
    <row r="826" spans="2:10" x14ac:dyDescent="0.25">
      <c r="B826" s="511"/>
      <c r="C826" s="508"/>
      <c r="D826" s="508"/>
      <c r="E826" s="186">
        <v>1815030140</v>
      </c>
      <c r="F826" s="190" t="s">
        <v>741</v>
      </c>
      <c r="G826" s="184"/>
      <c r="H826" s="184">
        <v>50</v>
      </c>
      <c r="I826" s="184">
        <v>80</v>
      </c>
      <c r="J826" s="185">
        <v>52.55594</v>
      </c>
    </row>
    <row r="827" spans="2:10" x14ac:dyDescent="0.25">
      <c r="B827" s="511"/>
      <c r="C827" s="508"/>
      <c r="D827" s="508"/>
      <c r="E827" s="186">
        <v>1815030141</v>
      </c>
      <c r="F827" s="190" t="s">
        <v>777</v>
      </c>
      <c r="G827" s="184"/>
      <c r="H827" s="184">
        <v>40</v>
      </c>
      <c r="I827" s="184">
        <v>40</v>
      </c>
      <c r="J827" s="185">
        <v>42.356670000000001</v>
      </c>
    </row>
    <row r="828" spans="2:10" x14ac:dyDescent="0.25">
      <c r="B828" s="511"/>
      <c r="C828" s="508"/>
      <c r="D828" s="508"/>
      <c r="E828" s="186">
        <v>1815030430</v>
      </c>
      <c r="F828" s="190" t="s">
        <v>778</v>
      </c>
      <c r="G828" s="184"/>
      <c r="H828" s="184">
        <v>310</v>
      </c>
      <c r="I828" s="184">
        <v>310</v>
      </c>
      <c r="J828" s="185">
        <v>288.86180999999999</v>
      </c>
    </row>
    <row r="829" spans="2:10" x14ac:dyDescent="0.25">
      <c r="B829" s="511"/>
      <c r="C829" s="508"/>
      <c r="D829" s="508"/>
      <c r="E829" s="186">
        <v>1815030593</v>
      </c>
      <c r="F829" s="190" t="s">
        <v>273</v>
      </c>
      <c r="G829" s="184"/>
      <c r="H829" s="184">
        <v>48</v>
      </c>
      <c r="I829" s="184">
        <v>70</v>
      </c>
      <c r="J829" s="185">
        <v>66.337000000000003</v>
      </c>
    </row>
    <row r="830" spans="2:10" x14ac:dyDescent="0.25">
      <c r="B830" s="511"/>
      <c r="C830" s="508"/>
      <c r="D830" s="508"/>
      <c r="E830" s="186">
        <v>1815030740</v>
      </c>
      <c r="F830" s="190" t="s">
        <v>779</v>
      </c>
      <c r="G830" s="184"/>
      <c r="H830" s="184">
        <v>73</v>
      </c>
      <c r="I830" s="184">
        <v>57</v>
      </c>
      <c r="J830" s="185">
        <v>89.72</v>
      </c>
    </row>
    <row r="831" spans="2:10" x14ac:dyDescent="0.25">
      <c r="B831" s="511"/>
      <c r="C831" s="508"/>
      <c r="D831" s="508"/>
      <c r="E831" s="186">
        <v>1815030741</v>
      </c>
      <c r="F831" s="190" t="s">
        <v>660</v>
      </c>
      <c r="G831" s="184"/>
      <c r="H831" s="184">
        <v>41</v>
      </c>
      <c r="I831" s="184">
        <v>50</v>
      </c>
      <c r="J831" s="185">
        <v>48.553410000000007</v>
      </c>
    </row>
    <row r="832" spans="2:10" x14ac:dyDescent="0.25">
      <c r="B832" s="511"/>
      <c r="C832" s="508"/>
      <c r="D832" s="508"/>
      <c r="E832" s="186">
        <v>1815030781</v>
      </c>
      <c r="F832" s="190" t="s">
        <v>780</v>
      </c>
      <c r="G832" s="184"/>
      <c r="H832" s="184">
        <v>-355</v>
      </c>
      <c r="I832" s="184">
        <v>-410</v>
      </c>
      <c r="J832" s="185">
        <v>-561.93895999999995</v>
      </c>
    </row>
    <row r="833" spans="2:10" x14ac:dyDescent="0.25">
      <c r="B833" s="511"/>
      <c r="C833" s="508"/>
      <c r="D833" s="508"/>
      <c r="E833" s="186">
        <v>1815030783</v>
      </c>
      <c r="F833" s="190" t="s">
        <v>781</v>
      </c>
      <c r="G833" s="184"/>
      <c r="H833" s="184">
        <v>875</v>
      </c>
      <c r="I833" s="184">
        <v>867</v>
      </c>
      <c r="J833" s="185">
        <v>854.55</v>
      </c>
    </row>
    <row r="834" spans="2:10" x14ac:dyDescent="0.25">
      <c r="B834" s="511"/>
      <c r="C834" s="508"/>
      <c r="D834" s="508"/>
      <c r="E834" s="186">
        <v>1815030785</v>
      </c>
      <c r="F834" s="190" t="s">
        <v>782</v>
      </c>
      <c r="G834" s="184"/>
      <c r="H834" s="184">
        <v>149</v>
      </c>
      <c r="I834" s="184">
        <v>298</v>
      </c>
      <c r="J834" s="185">
        <v>303.72500000000002</v>
      </c>
    </row>
    <row r="835" spans="2:10" x14ac:dyDescent="0.25">
      <c r="B835" s="511"/>
      <c r="C835" s="508"/>
      <c r="D835" s="508"/>
      <c r="E835" s="186">
        <v>1815030795</v>
      </c>
      <c r="F835" s="190" t="s">
        <v>783</v>
      </c>
      <c r="G835" s="184"/>
      <c r="H835" s="184">
        <v>11</v>
      </c>
      <c r="I835" s="184">
        <v>75</v>
      </c>
      <c r="J835" s="185">
        <v>69.517949999999999</v>
      </c>
    </row>
    <row r="836" spans="2:10" x14ac:dyDescent="0.25">
      <c r="B836" s="511"/>
      <c r="C836" s="508"/>
      <c r="D836" s="508"/>
      <c r="E836" s="186">
        <v>1815030798</v>
      </c>
      <c r="F836" s="190" t="s">
        <v>277</v>
      </c>
      <c r="G836" s="184"/>
      <c r="H836" s="184">
        <v>221</v>
      </c>
      <c r="I836" s="184">
        <v>100</v>
      </c>
      <c r="J836" s="185">
        <v>102.246</v>
      </c>
    </row>
    <row r="837" spans="2:10" x14ac:dyDescent="0.25">
      <c r="B837" s="511"/>
      <c r="C837" s="508"/>
      <c r="D837" s="508"/>
      <c r="E837" s="186">
        <v>1815040110</v>
      </c>
      <c r="F837" s="190" t="s">
        <v>784</v>
      </c>
      <c r="G837" s="184">
        <v>81</v>
      </c>
      <c r="H837" s="184">
        <v>26300</v>
      </c>
      <c r="I837" s="184">
        <v>24100</v>
      </c>
      <c r="J837" s="185">
        <v>22970.085739999999</v>
      </c>
    </row>
    <row r="838" spans="2:10" x14ac:dyDescent="0.25">
      <c r="B838" s="511"/>
      <c r="C838" s="508"/>
      <c r="D838" s="508"/>
      <c r="E838" s="186">
        <v>1815040111</v>
      </c>
      <c r="F838" s="190" t="s">
        <v>785</v>
      </c>
      <c r="G838" s="184">
        <v>7.8</v>
      </c>
      <c r="H838" s="184">
        <v>1240</v>
      </c>
      <c r="I838" s="184">
        <v>1340</v>
      </c>
      <c r="J838" s="185">
        <v>1354.97594</v>
      </c>
    </row>
    <row r="839" spans="2:10" x14ac:dyDescent="0.25">
      <c r="B839" s="511"/>
      <c r="C839" s="508"/>
      <c r="D839" s="508"/>
      <c r="E839" s="186">
        <v>1815040115</v>
      </c>
      <c r="F839" s="190" t="s">
        <v>264</v>
      </c>
      <c r="G839" s="184"/>
      <c r="H839" s="184">
        <v>250</v>
      </c>
      <c r="I839" s="184">
        <v>250</v>
      </c>
      <c r="J839" s="185">
        <v>253.55</v>
      </c>
    </row>
    <row r="840" spans="2:10" x14ac:dyDescent="0.25">
      <c r="B840" s="511"/>
      <c r="C840" s="508"/>
      <c r="D840" s="508"/>
      <c r="E840" s="186">
        <v>1815040130</v>
      </c>
      <c r="F840" s="190" t="s">
        <v>755</v>
      </c>
      <c r="G840" s="184"/>
      <c r="H840" s="184">
        <v>120</v>
      </c>
      <c r="I840" s="184">
        <v>120</v>
      </c>
      <c r="J840" s="185">
        <v>108.97671000000001</v>
      </c>
    </row>
    <row r="841" spans="2:10" x14ac:dyDescent="0.25">
      <c r="B841" s="511"/>
      <c r="C841" s="508"/>
      <c r="D841" s="508"/>
      <c r="E841" s="186">
        <v>1815040131</v>
      </c>
      <c r="F841" s="190" t="s">
        <v>756</v>
      </c>
      <c r="G841" s="184"/>
      <c r="H841" s="184">
        <v>30</v>
      </c>
      <c r="I841" s="184">
        <v>30</v>
      </c>
      <c r="J841" s="185">
        <v>26.923719999999999</v>
      </c>
    </row>
    <row r="842" spans="2:10" x14ac:dyDescent="0.25">
      <c r="B842" s="511"/>
      <c r="C842" s="508"/>
      <c r="D842" s="508"/>
      <c r="E842" s="186">
        <v>1815040140</v>
      </c>
      <c r="F842" s="190" t="s">
        <v>741</v>
      </c>
      <c r="G842" s="184"/>
      <c r="H842" s="184">
        <v>50</v>
      </c>
      <c r="I842" s="184">
        <v>50</v>
      </c>
      <c r="J842" s="185">
        <v>37.839150000000004</v>
      </c>
    </row>
    <row r="843" spans="2:10" x14ac:dyDescent="0.25">
      <c r="B843" s="511"/>
      <c r="C843" s="508"/>
      <c r="D843" s="508"/>
      <c r="E843" s="186">
        <v>1815040141</v>
      </c>
      <c r="F843" s="190" t="s">
        <v>786</v>
      </c>
      <c r="G843" s="184"/>
      <c r="H843" s="184">
        <v>50</v>
      </c>
      <c r="I843" s="184">
        <v>50</v>
      </c>
      <c r="J843" s="185">
        <v>47.368970000000004</v>
      </c>
    </row>
    <row r="844" spans="2:10" x14ac:dyDescent="0.25">
      <c r="B844" s="511"/>
      <c r="C844" s="508"/>
      <c r="D844" s="508"/>
      <c r="E844" s="186">
        <v>1815040211</v>
      </c>
      <c r="F844" s="190" t="s">
        <v>787</v>
      </c>
      <c r="G844" s="184">
        <v>0.5</v>
      </c>
      <c r="H844" s="184">
        <v>100</v>
      </c>
      <c r="I844" s="184">
        <v>100</v>
      </c>
      <c r="J844" s="185">
        <v>101.86897999999999</v>
      </c>
    </row>
    <row r="845" spans="2:10" x14ac:dyDescent="0.25">
      <c r="B845" s="511"/>
      <c r="C845" s="508"/>
      <c r="D845" s="508"/>
      <c r="E845" s="186">
        <v>1815040430</v>
      </c>
      <c r="F845" s="190" t="s">
        <v>788</v>
      </c>
      <c r="G845" s="184"/>
      <c r="H845" s="184">
        <v>155</v>
      </c>
      <c r="I845" s="184">
        <v>155</v>
      </c>
      <c r="J845" s="185">
        <v>135.38751000000002</v>
      </c>
    </row>
    <row r="846" spans="2:10" x14ac:dyDescent="0.25">
      <c r="B846" s="511"/>
      <c r="C846" s="508"/>
      <c r="D846" s="508"/>
      <c r="E846" s="186">
        <v>1815040593</v>
      </c>
      <c r="F846" s="190" t="s">
        <v>273</v>
      </c>
      <c r="G846" s="184"/>
      <c r="H846" s="184">
        <v>48</v>
      </c>
      <c r="I846" s="184">
        <v>70</v>
      </c>
      <c r="J846" s="185">
        <v>66.337000000000003</v>
      </c>
    </row>
    <row r="847" spans="2:10" x14ac:dyDescent="0.25">
      <c r="B847" s="511"/>
      <c r="C847" s="508"/>
      <c r="D847" s="508"/>
      <c r="E847" s="186">
        <v>1815040740</v>
      </c>
      <c r="F847" s="190" t="s">
        <v>789</v>
      </c>
      <c r="G847" s="184"/>
      <c r="H847" s="184">
        <v>30</v>
      </c>
      <c r="I847" s="184">
        <v>15</v>
      </c>
      <c r="J847" s="185">
        <v>35.338000000000001</v>
      </c>
    </row>
    <row r="848" spans="2:10" x14ac:dyDescent="0.25">
      <c r="B848" s="511"/>
      <c r="C848" s="508"/>
      <c r="D848" s="508"/>
      <c r="E848" s="186">
        <v>1815040742</v>
      </c>
      <c r="F848" s="190" t="s">
        <v>660</v>
      </c>
      <c r="G848" s="184"/>
      <c r="H848" s="184">
        <v>36</v>
      </c>
      <c r="I848" s="184">
        <v>30</v>
      </c>
      <c r="J848" s="185">
        <v>31.80218</v>
      </c>
    </row>
    <row r="849" spans="2:10" x14ac:dyDescent="0.25">
      <c r="B849" s="511"/>
      <c r="C849" s="508"/>
      <c r="D849" s="508"/>
      <c r="E849" s="186">
        <v>1815040781</v>
      </c>
      <c r="F849" s="190" t="s">
        <v>790</v>
      </c>
      <c r="G849" s="184"/>
      <c r="H849" s="184">
        <v>-325</v>
      </c>
      <c r="I849" s="184">
        <v>-346</v>
      </c>
      <c r="J849" s="185">
        <v>-337.90899999999999</v>
      </c>
    </row>
    <row r="850" spans="2:10" x14ac:dyDescent="0.25">
      <c r="B850" s="511"/>
      <c r="C850" s="508"/>
      <c r="D850" s="508"/>
      <c r="E850" s="186">
        <v>1815040783</v>
      </c>
      <c r="F850" s="190" t="s">
        <v>791</v>
      </c>
      <c r="G850" s="184"/>
      <c r="H850" s="184">
        <v>852</v>
      </c>
      <c r="I850" s="184">
        <v>830</v>
      </c>
      <c r="J850" s="185">
        <v>758.78200000000004</v>
      </c>
    </row>
    <row r="851" spans="2:10" x14ac:dyDescent="0.25">
      <c r="B851" s="511"/>
      <c r="C851" s="508"/>
      <c r="D851" s="508"/>
      <c r="E851" s="186">
        <v>1815040785</v>
      </c>
      <c r="F851" s="190" t="s">
        <v>792</v>
      </c>
      <c r="G851" s="184"/>
      <c r="H851" s="184">
        <v>298</v>
      </c>
      <c r="I851" s="184">
        <v>298</v>
      </c>
      <c r="J851" s="185">
        <v>195.97399999999999</v>
      </c>
    </row>
    <row r="852" spans="2:10" x14ac:dyDescent="0.25">
      <c r="B852" s="511"/>
      <c r="C852" s="508"/>
      <c r="D852" s="508"/>
      <c r="E852" s="186">
        <v>1815040795</v>
      </c>
      <c r="F852" s="190" t="s">
        <v>666</v>
      </c>
      <c r="G852" s="184"/>
      <c r="H852" s="184">
        <v>6</v>
      </c>
      <c r="I852" s="184">
        <v>75</v>
      </c>
      <c r="J852" s="185">
        <v>69.517949999999999</v>
      </c>
    </row>
    <row r="853" spans="2:10" x14ac:dyDescent="0.25">
      <c r="B853" s="511"/>
      <c r="C853" s="508"/>
      <c r="D853" s="508"/>
      <c r="E853" s="186">
        <v>1815040798</v>
      </c>
      <c r="F853" s="190" t="s">
        <v>277</v>
      </c>
      <c r="G853" s="184"/>
      <c r="H853" s="184">
        <v>157</v>
      </c>
      <c r="I853" s="184">
        <v>100</v>
      </c>
      <c r="J853" s="185">
        <v>102.246</v>
      </c>
    </row>
    <row r="854" spans="2:10" x14ac:dyDescent="0.25">
      <c r="B854" s="511"/>
      <c r="C854" s="508"/>
      <c r="D854" s="508"/>
      <c r="E854" s="186">
        <v>1815200110</v>
      </c>
      <c r="F854" s="190" t="s">
        <v>793</v>
      </c>
      <c r="G854" s="184">
        <v>20</v>
      </c>
      <c r="H854" s="184">
        <v>5920</v>
      </c>
      <c r="I854" s="184">
        <v>4450</v>
      </c>
      <c r="J854" s="185">
        <v>4840.0101500000001</v>
      </c>
    </row>
    <row r="855" spans="2:10" x14ac:dyDescent="0.25">
      <c r="B855" s="511"/>
      <c r="C855" s="508"/>
      <c r="D855" s="508"/>
      <c r="E855" s="186">
        <v>1815200111</v>
      </c>
      <c r="F855" s="190" t="s">
        <v>794</v>
      </c>
      <c r="G855" s="184">
        <v>2</v>
      </c>
      <c r="H855" s="184">
        <v>350</v>
      </c>
      <c r="I855" s="184">
        <v>290</v>
      </c>
      <c r="J855" s="185">
        <v>303.33080000000001</v>
      </c>
    </row>
    <row r="856" spans="2:10" x14ac:dyDescent="0.25">
      <c r="B856" s="511"/>
      <c r="C856" s="508"/>
      <c r="D856" s="508"/>
      <c r="E856" s="186">
        <v>1815200115</v>
      </c>
      <c r="F856" s="190" t="s">
        <v>264</v>
      </c>
      <c r="G856" s="184"/>
      <c r="H856" s="184">
        <v>250</v>
      </c>
      <c r="I856" s="184">
        <v>250</v>
      </c>
      <c r="J856" s="185">
        <v>253.55</v>
      </c>
    </row>
    <row r="857" spans="2:10" x14ac:dyDescent="0.25">
      <c r="B857" s="511"/>
      <c r="C857" s="508"/>
      <c r="D857" s="508"/>
      <c r="E857" s="186">
        <v>1815200130</v>
      </c>
      <c r="F857" s="190" t="s">
        <v>795</v>
      </c>
      <c r="G857" s="184"/>
      <c r="H857" s="184">
        <v>50</v>
      </c>
      <c r="I857" s="184">
        <v>50</v>
      </c>
      <c r="J857" s="185">
        <v>47.862050000000004</v>
      </c>
    </row>
    <row r="858" spans="2:10" x14ac:dyDescent="0.25">
      <c r="B858" s="511"/>
      <c r="C858" s="508"/>
      <c r="D858" s="508"/>
      <c r="E858" s="186">
        <v>1815200131</v>
      </c>
      <c r="F858" s="190" t="s">
        <v>756</v>
      </c>
      <c r="G858" s="184"/>
      <c r="H858" s="184">
        <v>10</v>
      </c>
      <c r="I858" s="184">
        <v>10</v>
      </c>
      <c r="J858" s="185">
        <v>6.4763700000000002</v>
      </c>
    </row>
    <row r="859" spans="2:10" x14ac:dyDescent="0.25">
      <c r="B859" s="511"/>
      <c r="C859" s="508"/>
      <c r="D859" s="508"/>
      <c r="E859" s="186">
        <v>1815200140</v>
      </c>
      <c r="F859" s="190" t="s">
        <v>796</v>
      </c>
      <c r="G859" s="184"/>
      <c r="H859" s="184">
        <v>30</v>
      </c>
      <c r="I859" s="184">
        <v>30</v>
      </c>
      <c r="J859" s="185">
        <v>43.518380000000001</v>
      </c>
    </row>
    <row r="860" spans="2:10" x14ac:dyDescent="0.25">
      <c r="B860" s="511"/>
      <c r="C860" s="508"/>
      <c r="D860" s="508"/>
      <c r="E860" s="186">
        <v>1815200141</v>
      </c>
      <c r="F860" s="190" t="s">
        <v>266</v>
      </c>
      <c r="G860" s="184"/>
      <c r="H860" s="184">
        <v>30</v>
      </c>
      <c r="I860" s="184">
        <v>30</v>
      </c>
      <c r="J860" s="185">
        <v>20.726320000000001</v>
      </c>
    </row>
    <row r="861" spans="2:10" x14ac:dyDescent="0.25">
      <c r="B861" s="511"/>
      <c r="C861" s="508"/>
      <c r="D861" s="508"/>
      <c r="E861" s="186">
        <v>1815200740</v>
      </c>
      <c r="F861" s="190" t="s">
        <v>797</v>
      </c>
      <c r="G861" s="184"/>
      <c r="H861" s="184">
        <v>7</v>
      </c>
      <c r="I861" s="184">
        <v>4</v>
      </c>
      <c r="J861" s="185">
        <v>6.7149999999999999</v>
      </c>
    </row>
    <row r="862" spans="2:10" x14ac:dyDescent="0.25">
      <c r="B862" s="511"/>
      <c r="C862" s="508"/>
      <c r="D862" s="508"/>
      <c r="E862" s="186">
        <v>1815200781</v>
      </c>
      <c r="F862" s="190" t="s">
        <v>798</v>
      </c>
      <c r="G862" s="184"/>
      <c r="H862" s="184">
        <v>-70</v>
      </c>
      <c r="I862" s="184">
        <v>-68</v>
      </c>
      <c r="J862" s="185">
        <v>0</v>
      </c>
    </row>
    <row r="863" spans="2:10" x14ac:dyDescent="0.25">
      <c r="B863" s="511"/>
      <c r="C863" s="508"/>
      <c r="D863" s="508"/>
      <c r="E863" s="186">
        <v>1815200783</v>
      </c>
      <c r="F863" s="190" t="s">
        <v>799</v>
      </c>
      <c r="G863" s="184"/>
      <c r="H863" s="184">
        <v>177</v>
      </c>
      <c r="I863" s="184">
        <v>126</v>
      </c>
      <c r="J863" s="185">
        <v>348.76650999999998</v>
      </c>
    </row>
    <row r="864" spans="2:10" x14ac:dyDescent="0.25">
      <c r="B864" s="511"/>
      <c r="C864" s="508"/>
      <c r="D864" s="508"/>
      <c r="E864" s="186">
        <v>1815200798</v>
      </c>
      <c r="F864" s="190" t="s">
        <v>277</v>
      </c>
      <c r="G864" s="184"/>
      <c r="H864" s="184">
        <v>0</v>
      </c>
      <c r="I864" s="184">
        <v>100</v>
      </c>
      <c r="J864" s="185">
        <v>102.246</v>
      </c>
    </row>
    <row r="865" spans="2:10" x14ac:dyDescent="0.25">
      <c r="B865" s="511"/>
      <c r="C865" s="508"/>
      <c r="D865" s="508"/>
      <c r="E865" s="186">
        <v>1815400110</v>
      </c>
      <c r="F865" s="190" t="s">
        <v>800</v>
      </c>
      <c r="G865" s="184">
        <v>16</v>
      </c>
      <c r="H865" s="184">
        <v>6560</v>
      </c>
      <c r="I865" s="184">
        <v>5700</v>
      </c>
      <c r="J865" s="185">
        <v>5608.8569500000003</v>
      </c>
    </row>
    <row r="866" spans="2:10" x14ac:dyDescent="0.25">
      <c r="B866" s="511"/>
      <c r="C866" s="508"/>
      <c r="D866" s="508"/>
      <c r="E866" s="186">
        <v>1815400111</v>
      </c>
      <c r="F866" s="190" t="s">
        <v>801</v>
      </c>
      <c r="G866" s="184">
        <v>2</v>
      </c>
      <c r="H866" s="184">
        <v>310</v>
      </c>
      <c r="I866" s="184">
        <v>290</v>
      </c>
      <c r="J866" s="185">
        <v>286.63592</v>
      </c>
    </row>
    <row r="867" spans="2:10" x14ac:dyDescent="0.25">
      <c r="B867" s="511"/>
      <c r="C867" s="508"/>
      <c r="D867" s="508"/>
      <c r="E867" s="186">
        <v>1815400130</v>
      </c>
      <c r="F867" s="190" t="s">
        <v>755</v>
      </c>
      <c r="G867" s="184"/>
      <c r="H867" s="184">
        <v>50</v>
      </c>
      <c r="I867" s="184">
        <v>120</v>
      </c>
      <c r="J867" s="185">
        <v>14.488370000000002</v>
      </c>
    </row>
    <row r="868" spans="2:10" x14ac:dyDescent="0.25">
      <c r="B868" s="511"/>
      <c r="C868" s="508"/>
      <c r="D868" s="508"/>
      <c r="E868" s="186">
        <v>1815400131</v>
      </c>
      <c r="F868" s="190" t="s">
        <v>756</v>
      </c>
      <c r="G868" s="184"/>
      <c r="H868" s="184">
        <v>10</v>
      </c>
      <c r="I868" s="184">
        <v>10</v>
      </c>
      <c r="J868" s="185">
        <v>0</v>
      </c>
    </row>
    <row r="869" spans="2:10" x14ac:dyDescent="0.25">
      <c r="B869" s="511"/>
      <c r="C869" s="508"/>
      <c r="D869" s="508"/>
      <c r="E869" s="186">
        <v>1815400140</v>
      </c>
      <c r="F869" s="190" t="s">
        <v>741</v>
      </c>
      <c r="G869" s="184"/>
      <c r="H869" s="184">
        <v>30</v>
      </c>
      <c r="I869" s="184">
        <v>30</v>
      </c>
      <c r="J869" s="185">
        <v>30.679020000000001</v>
      </c>
    </row>
    <row r="870" spans="2:10" x14ac:dyDescent="0.25">
      <c r="B870" s="511"/>
      <c r="C870" s="508"/>
      <c r="D870" s="508"/>
      <c r="E870" s="186">
        <v>1815400141</v>
      </c>
      <c r="F870" s="190" t="s">
        <v>266</v>
      </c>
      <c r="G870" s="184"/>
      <c r="H870" s="184">
        <v>10</v>
      </c>
      <c r="I870" s="184">
        <v>10</v>
      </c>
      <c r="J870" s="185">
        <v>9.101420000000001</v>
      </c>
    </row>
    <row r="871" spans="2:10" x14ac:dyDescent="0.25">
      <c r="B871" s="511"/>
      <c r="C871" s="508"/>
      <c r="D871" s="508"/>
      <c r="E871" s="186">
        <v>1815400780</v>
      </c>
      <c r="F871" s="190" t="s">
        <v>693</v>
      </c>
      <c r="G871" s="184"/>
      <c r="H871" s="184">
        <v>9</v>
      </c>
      <c r="I871" s="184">
        <v>5</v>
      </c>
      <c r="J871" s="185">
        <v>7.7889999999999997</v>
      </c>
    </row>
    <row r="872" spans="2:10" x14ac:dyDescent="0.25">
      <c r="B872" s="511"/>
      <c r="C872" s="508"/>
      <c r="D872" s="508"/>
      <c r="E872" s="186">
        <v>1815400781</v>
      </c>
      <c r="F872" s="190" t="s">
        <v>802</v>
      </c>
      <c r="G872" s="184"/>
      <c r="H872" s="184">
        <v>-90</v>
      </c>
      <c r="I872" s="184">
        <v>-76</v>
      </c>
      <c r="J872" s="185">
        <v>-226.846</v>
      </c>
    </row>
    <row r="873" spans="2:10" x14ac:dyDescent="0.25">
      <c r="B873" s="511"/>
      <c r="C873" s="508"/>
      <c r="D873" s="508"/>
      <c r="E873" s="186">
        <v>1815400783</v>
      </c>
      <c r="F873" s="190" t="s">
        <v>803</v>
      </c>
      <c r="G873" s="184"/>
      <c r="H873" s="184">
        <v>223</v>
      </c>
      <c r="I873" s="184">
        <v>152</v>
      </c>
      <c r="J873" s="185">
        <v>427.13</v>
      </c>
    </row>
    <row r="874" spans="2:10" x14ac:dyDescent="0.25">
      <c r="B874" s="511"/>
      <c r="C874" s="508"/>
      <c r="D874" s="508"/>
      <c r="E874" s="186">
        <v>1815401785</v>
      </c>
      <c r="F874" s="190" t="s">
        <v>804</v>
      </c>
      <c r="G874" s="184"/>
      <c r="H874" s="184">
        <v>75</v>
      </c>
      <c r="I874" s="184">
        <v>149</v>
      </c>
      <c r="J874" s="185">
        <v>85.197999999999993</v>
      </c>
    </row>
    <row r="875" spans="2:10" x14ac:dyDescent="0.25">
      <c r="B875" s="511"/>
      <c r="C875" s="508"/>
      <c r="D875" s="509"/>
      <c r="E875" s="186">
        <v>1815500781</v>
      </c>
      <c r="F875" s="190" t="s">
        <v>805</v>
      </c>
      <c r="G875" s="184"/>
      <c r="H875" s="184">
        <v>0</v>
      </c>
      <c r="I875" s="184">
        <v>0</v>
      </c>
      <c r="J875" s="185">
        <v>-75.054000000000002</v>
      </c>
    </row>
    <row r="876" spans="2:10" x14ac:dyDescent="0.25">
      <c r="B876" s="511"/>
      <c r="C876" s="508"/>
      <c r="D876" s="255" t="s">
        <v>596</v>
      </c>
      <c r="E876" s="191"/>
      <c r="F876" s="191"/>
      <c r="G876" s="192">
        <v>473.30000000000007</v>
      </c>
      <c r="H876" s="192">
        <v>158006</v>
      </c>
      <c r="I876" s="192">
        <v>143638</v>
      </c>
      <c r="J876" s="193">
        <v>139054.76919999995</v>
      </c>
    </row>
    <row r="877" spans="2:10" x14ac:dyDescent="0.25">
      <c r="B877" s="511"/>
      <c r="C877" s="508"/>
      <c r="D877" s="507" t="s">
        <v>176</v>
      </c>
      <c r="E877" s="186">
        <v>1812000110</v>
      </c>
      <c r="F877" s="190" t="s">
        <v>806</v>
      </c>
      <c r="G877" s="184"/>
      <c r="H877" s="184">
        <v>150</v>
      </c>
      <c r="I877" s="184">
        <v>150</v>
      </c>
      <c r="J877" s="185">
        <v>83.950940000000003</v>
      </c>
    </row>
    <row r="878" spans="2:10" x14ac:dyDescent="0.25">
      <c r="B878" s="511"/>
      <c r="C878" s="508"/>
      <c r="D878" s="509"/>
      <c r="E878" s="186">
        <v>1812000752</v>
      </c>
      <c r="F878" s="190" t="s">
        <v>807</v>
      </c>
      <c r="G878" s="184"/>
      <c r="H878" s="184">
        <v>800</v>
      </c>
      <c r="I878" s="184">
        <v>1030</v>
      </c>
      <c r="J878" s="185">
        <v>933.17499999999995</v>
      </c>
    </row>
    <row r="879" spans="2:10" x14ac:dyDescent="0.25">
      <c r="B879" s="511"/>
      <c r="C879" s="509"/>
      <c r="D879" s="255" t="s">
        <v>598</v>
      </c>
      <c r="E879" s="191"/>
      <c r="F879" s="191"/>
      <c r="G879" s="192"/>
      <c r="H879" s="192">
        <v>950</v>
      </c>
      <c r="I879" s="192">
        <v>1180</v>
      </c>
      <c r="J879" s="193">
        <v>1017.1259399999999</v>
      </c>
    </row>
    <row r="880" spans="2:10" ht="20.399999999999999" x14ac:dyDescent="0.25">
      <c r="B880" s="512"/>
      <c r="C880" s="258" t="s">
        <v>19</v>
      </c>
      <c r="D880" s="259"/>
      <c r="E880" s="197"/>
      <c r="F880" s="197"/>
      <c r="G880" s="198">
        <v>1606.3</v>
      </c>
      <c r="H880" s="198">
        <v>515966</v>
      </c>
      <c r="I880" s="198">
        <v>493193</v>
      </c>
      <c r="J880" s="199">
        <v>468665.7720199998</v>
      </c>
    </row>
    <row r="881" spans="2:10" x14ac:dyDescent="0.25">
      <c r="B881" s="248" t="s">
        <v>177</v>
      </c>
      <c r="C881" s="249"/>
      <c r="D881" s="249"/>
      <c r="E881" s="200"/>
      <c r="F881" s="200"/>
      <c r="G881" s="201">
        <v>1606.3</v>
      </c>
      <c r="H881" s="201">
        <v>156244</v>
      </c>
      <c r="I881" s="201">
        <v>151953</v>
      </c>
      <c r="J881" s="202">
        <v>135616.99188000005</v>
      </c>
    </row>
    <row r="882" spans="2:10" ht="31.35" customHeight="1" x14ac:dyDescent="0.25">
      <c r="B882" s="510" t="s">
        <v>93</v>
      </c>
      <c r="C882" s="507" t="s">
        <v>14</v>
      </c>
      <c r="D882" s="507" t="s">
        <v>93</v>
      </c>
      <c r="E882" s="186">
        <v>1612000110</v>
      </c>
      <c r="F882" s="190" t="s">
        <v>263</v>
      </c>
      <c r="G882" s="184">
        <v>4.8</v>
      </c>
      <c r="H882" s="184">
        <v>1500</v>
      </c>
      <c r="I882" s="184">
        <v>1560</v>
      </c>
      <c r="J882" s="185">
        <v>1213.4735500000002</v>
      </c>
    </row>
    <row r="883" spans="2:10" x14ac:dyDescent="0.25">
      <c r="B883" s="511"/>
      <c r="C883" s="508"/>
      <c r="D883" s="508"/>
      <c r="E883" s="186">
        <v>1612000130</v>
      </c>
      <c r="F883" s="190" t="s">
        <v>265</v>
      </c>
      <c r="G883" s="184"/>
      <c r="H883" s="184">
        <v>50</v>
      </c>
      <c r="I883" s="184">
        <v>20</v>
      </c>
      <c r="J883" s="185">
        <v>26.566050000000001</v>
      </c>
    </row>
    <row r="884" spans="2:10" x14ac:dyDescent="0.25">
      <c r="B884" s="511"/>
      <c r="C884" s="508"/>
      <c r="D884" s="508"/>
      <c r="E884" s="186">
        <v>1612000140</v>
      </c>
      <c r="F884" s="190" t="s">
        <v>266</v>
      </c>
      <c r="G884" s="184"/>
      <c r="H884" s="184">
        <v>80</v>
      </c>
      <c r="I884" s="184">
        <v>80</v>
      </c>
      <c r="J884" s="185">
        <v>76.560240000000007</v>
      </c>
    </row>
    <row r="885" spans="2:10" x14ac:dyDescent="0.25">
      <c r="B885" s="511"/>
      <c r="C885" s="508"/>
      <c r="D885" s="508"/>
      <c r="E885" s="186">
        <v>1612000492</v>
      </c>
      <c r="F885" s="190" t="s">
        <v>268</v>
      </c>
      <c r="G885" s="184"/>
      <c r="H885" s="184">
        <v>8</v>
      </c>
      <c r="I885" s="184">
        <v>25</v>
      </c>
      <c r="J885" s="185">
        <v>22.917000000000002</v>
      </c>
    </row>
    <row r="886" spans="2:10" x14ac:dyDescent="0.25">
      <c r="B886" s="511"/>
      <c r="C886" s="508"/>
      <c r="D886" s="508"/>
      <c r="E886" s="186">
        <v>1612000593</v>
      </c>
      <c r="F886" s="190" t="s">
        <v>273</v>
      </c>
      <c r="G886" s="184"/>
      <c r="H886" s="184">
        <v>9</v>
      </c>
      <c r="I886" s="184"/>
      <c r="J886" s="185"/>
    </row>
    <row r="887" spans="2:10" x14ac:dyDescent="0.25">
      <c r="B887" s="511"/>
      <c r="C887" s="508"/>
      <c r="D887" s="508"/>
      <c r="E887" s="186">
        <v>1612000596</v>
      </c>
      <c r="F887" s="190" t="s">
        <v>289</v>
      </c>
      <c r="G887" s="184"/>
      <c r="H887" s="184">
        <v>81</v>
      </c>
      <c r="I887" s="184">
        <v>69</v>
      </c>
      <c r="J887" s="185">
        <v>68.451999999999998</v>
      </c>
    </row>
    <row r="888" spans="2:10" x14ac:dyDescent="0.25">
      <c r="B888" s="511"/>
      <c r="C888" s="508"/>
      <c r="D888" s="508"/>
      <c r="E888" s="186">
        <v>1612000750</v>
      </c>
      <c r="F888" s="190" t="s">
        <v>808</v>
      </c>
      <c r="G888" s="184"/>
      <c r="H888" s="184">
        <v>190</v>
      </c>
      <c r="I888" s="184">
        <v>190</v>
      </c>
      <c r="J888" s="185">
        <v>336.75</v>
      </c>
    </row>
    <row r="889" spans="2:10" x14ac:dyDescent="0.25">
      <c r="B889" s="511"/>
      <c r="C889" s="508"/>
      <c r="D889" s="509"/>
      <c r="E889" s="186">
        <v>1612000780</v>
      </c>
      <c r="F889" s="190" t="s">
        <v>381</v>
      </c>
      <c r="G889" s="184"/>
      <c r="H889" s="184">
        <v>20</v>
      </c>
      <c r="I889" s="184">
        <v>10</v>
      </c>
      <c r="J889" s="185">
        <v>12.57633</v>
      </c>
    </row>
    <row r="890" spans="2:10" ht="30.6" x14ac:dyDescent="0.25">
      <c r="B890" s="511"/>
      <c r="C890" s="509"/>
      <c r="D890" s="255" t="s">
        <v>228</v>
      </c>
      <c r="E890" s="191"/>
      <c r="F890" s="191"/>
      <c r="G890" s="192">
        <v>4.8</v>
      </c>
      <c r="H890" s="192">
        <v>1938</v>
      </c>
      <c r="I890" s="192">
        <v>1954</v>
      </c>
      <c r="J890" s="193">
        <v>1757.2951700000001</v>
      </c>
    </row>
    <row r="891" spans="2:10" ht="20.399999999999999" x14ac:dyDescent="0.25">
      <c r="B891" s="512"/>
      <c r="C891" s="258" t="s">
        <v>19</v>
      </c>
      <c r="D891" s="259"/>
      <c r="E891" s="197"/>
      <c r="F891" s="197"/>
      <c r="G891" s="198">
        <v>4.8</v>
      </c>
      <c r="H891" s="198">
        <v>1938</v>
      </c>
      <c r="I891" s="198">
        <v>1954</v>
      </c>
      <c r="J891" s="199">
        <v>1757.2951700000001</v>
      </c>
    </row>
    <row r="892" spans="2:10" ht="51" x14ac:dyDescent="0.25">
      <c r="B892" s="248" t="s">
        <v>228</v>
      </c>
      <c r="C892" s="249"/>
      <c r="D892" s="249"/>
      <c r="E892" s="200"/>
      <c r="F892" s="200"/>
      <c r="G892" s="201">
        <v>4.8</v>
      </c>
      <c r="H892" s="201">
        <v>1938</v>
      </c>
      <c r="I892" s="201">
        <v>1954</v>
      </c>
      <c r="J892" s="202">
        <v>1757.2951700000001</v>
      </c>
    </row>
    <row r="893" spans="2:10" x14ac:dyDescent="0.25">
      <c r="B893" s="510" t="s">
        <v>94</v>
      </c>
      <c r="C893" s="507" t="s">
        <v>14</v>
      </c>
      <c r="D893" s="507" t="s">
        <v>94</v>
      </c>
      <c r="E893" s="186">
        <v>1851000391</v>
      </c>
      <c r="F893" s="190" t="s">
        <v>809</v>
      </c>
      <c r="G893" s="184"/>
      <c r="H893" s="184">
        <v>175</v>
      </c>
      <c r="I893" s="184">
        <v>180</v>
      </c>
      <c r="J893" s="185">
        <v>165.00701999999998</v>
      </c>
    </row>
    <row r="894" spans="2:10" x14ac:dyDescent="0.25">
      <c r="B894" s="511"/>
      <c r="C894" s="508"/>
      <c r="D894" s="508"/>
      <c r="E894" s="186">
        <v>1851000810</v>
      </c>
      <c r="F894" s="190" t="s">
        <v>810</v>
      </c>
      <c r="G894" s="184"/>
      <c r="H894" s="184">
        <v>4450</v>
      </c>
      <c r="I894" s="184">
        <v>4300</v>
      </c>
      <c r="J894" s="185">
        <v>4160</v>
      </c>
    </row>
    <row r="895" spans="2:10" x14ac:dyDescent="0.25">
      <c r="B895" s="511"/>
      <c r="C895" s="508"/>
      <c r="D895" s="509"/>
      <c r="E895" s="186">
        <v>1851000812</v>
      </c>
      <c r="F895" s="190" t="s">
        <v>811</v>
      </c>
      <c r="G895" s="184"/>
      <c r="H895" s="184">
        <v>50</v>
      </c>
      <c r="I895" s="184">
        <v>50</v>
      </c>
      <c r="J895" s="185">
        <v>50</v>
      </c>
    </row>
    <row r="896" spans="2:10" ht="20.399999999999999" x14ac:dyDescent="0.25">
      <c r="B896" s="511"/>
      <c r="C896" s="509"/>
      <c r="D896" s="255" t="s">
        <v>229</v>
      </c>
      <c r="E896" s="191"/>
      <c r="F896" s="191"/>
      <c r="G896" s="192"/>
      <c r="H896" s="192">
        <v>4675</v>
      </c>
      <c r="I896" s="192">
        <v>4530</v>
      </c>
      <c r="J896" s="193">
        <v>4375.00702</v>
      </c>
    </row>
    <row r="897" spans="2:10" ht="20.399999999999999" x14ac:dyDescent="0.25">
      <c r="B897" s="512"/>
      <c r="C897" s="258" t="s">
        <v>19</v>
      </c>
      <c r="D897" s="259"/>
      <c r="E897" s="197"/>
      <c r="F897" s="197"/>
      <c r="G897" s="198"/>
      <c r="H897" s="198">
        <v>4675</v>
      </c>
      <c r="I897" s="198">
        <v>4530</v>
      </c>
      <c r="J897" s="199">
        <v>4375.00702</v>
      </c>
    </row>
    <row r="898" spans="2:10" ht="20.399999999999999" x14ac:dyDescent="0.25">
      <c r="B898" s="248" t="s">
        <v>229</v>
      </c>
      <c r="C898" s="249"/>
      <c r="D898" s="249"/>
      <c r="E898" s="200"/>
      <c r="F898" s="200"/>
      <c r="G898" s="201"/>
      <c r="H898" s="201">
        <v>4675</v>
      </c>
      <c r="I898" s="201">
        <v>4530</v>
      </c>
      <c r="J898" s="202">
        <v>4375.00702</v>
      </c>
    </row>
    <row r="899" spans="2:10" x14ac:dyDescent="0.25">
      <c r="B899" s="510" t="s">
        <v>95</v>
      </c>
      <c r="C899" s="507" t="s">
        <v>7</v>
      </c>
      <c r="D899" s="507" t="s">
        <v>95</v>
      </c>
      <c r="E899" s="186">
        <v>1327000410</v>
      </c>
      <c r="F899" s="190" t="s">
        <v>812</v>
      </c>
      <c r="G899" s="184"/>
      <c r="H899" s="184">
        <v>-50</v>
      </c>
      <c r="I899" s="184">
        <v>-50</v>
      </c>
      <c r="J899" s="185">
        <v>-31.683</v>
      </c>
    </row>
    <row r="900" spans="2:10" x14ac:dyDescent="0.25">
      <c r="B900" s="511"/>
      <c r="C900" s="508"/>
      <c r="D900" s="509"/>
      <c r="E900" s="186">
        <v>1327000920</v>
      </c>
      <c r="F900" s="190" t="s">
        <v>813</v>
      </c>
      <c r="G900" s="184"/>
      <c r="H900" s="184">
        <v>-150</v>
      </c>
      <c r="I900" s="184">
        <v>-150</v>
      </c>
      <c r="J900" s="185">
        <v>-223.17099999999999</v>
      </c>
    </row>
    <row r="901" spans="2:10" ht="20.399999999999999" x14ac:dyDescent="0.25">
      <c r="B901" s="511"/>
      <c r="C901" s="509"/>
      <c r="D901" s="255" t="s">
        <v>178</v>
      </c>
      <c r="E901" s="191"/>
      <c r="F901" s="191"/>
      <c r="G901" s="192"/>
      <c r="H901" s="192">
        <v>-200</v>
      </c>
      <c r="I901" s="192">
        <v>-200</v>
      </c>
      <c r="J901" s="193">
        <v>-254.85399999999998</v>
      </c>
    </row>
    <row r="902" spans="2:10" ht="20.399999999999999" x14ac:dyDescent="0.25">
      <c r="B902" s="511"/>
      <c r="C902" s="256" t="s">
        <v>13</v>
      </c>
      <c r="D902" s="257"/>
      <c r="E902" s="194"/>
      <c r="F902" s="194"/>
      <c r="G902" s="195"/>
      <c r="H902" s="195">
        <v>-200</v>
      </c>
      <c r="I902" s="195">
        <v>-200</v>
      </c>
      <c r="J902" s="196">
        <v>-254.85399999999998</v>
      </c>
    </row>
    <row r="903" spans="2:10" x14ac:dyDescent="0.25">
      <c r="B903" s="511"/>
      <c r="C903" s="507" t="s">
        <v>14</v>
      </c>
      <c r="D903" s="507" t="s">
        <v>95</v>
      </c>
      <c r="E903" s="186">
        <v>1827000110</v>
      </c>
      <c r="F903" s="190" t="s">
        <v>263</v>
      </c>
      <c r="G903" s="184">
        <v>2.5</v>
      </c>
      <c r="H903" s="184">
        <v>360</v>
      </c>
      <c r="I903" s="184">
        <v>430</v>
      </c>
      <c r="J903" s="185">
        <v>406.10639000000003</v>
      </c>
    </row>
    <row r="904" spans="2:10" x14ac:dyDescent="0.25">
      <c r="B904" s="511"/>
      <c r="C904" s="508"/>
      <c r="D904" s="508"/>
      <c r="E904" s="186">
        <v>1827000130</v>
      </c>
      <c r="F904" s="190" t="s">
        <v>265</v>
      </c>
      <c r="G904" s="184"/>
      <c r="H904" s="184">
        <v>95</v>
      </c>
      <c r="I904" s="184">
        <v>95</v>
      </c>
      <c r="J904" s="185">
        <v>89.039280000000005</v>
      </c>
    </row>
    <row r="905" spans="2:10" x14ac:dyDescent="0.25">
      <c r="B905" s="511"/>
      <c r="C905" s="508"/>
      <c r="D905" s="508"/>
      <c r="E905" s="186">
        <v>1827000140</v>
      </c>
      <c r="F905" s="190" t="s">
        <v>281</v>
      </c>
      <c r="G905" s="184"/>
      <c r="H905" s="184">
        <v>40</v>
      </c>
      <c r="I905" s="184">
        <v>40</v>
      </c>
      <c r="J905" s="185">
        <v>49.43526</v>
      </c>
    </row>
    <row r="906" spans="2:10" x14ac:dyDescent="0.25">
      <c r="B906" s="511"/>
      <c r="C906" s="508"/>
      <c r="D906" s="508"/>
      <c r="E906" s="186">
        <v>1827000210</v>
      </c>
      <c r="F906" s="190" t="s">
        <v>267</v>
      </c>
      <c r="G906" s="184">
        <v>5.5</v>
      </c>
      <c r="H906" s="184">
        <v>650</v>
      </c>
      <c r="I906" s="184">
        <v>650</v>
      </c>
      <c r="J906" s="185">
        <v>623.84405000000004</v>
      </c>
    </row>
    <row r="907" spans="2:10" x14ac:dyDescent="0.25">
      <c r="B907" s="511"/>
      <c r="C907" s="508"/>
      <c r="D907" s="508"/>
      <c r="E907" s="186">
        <v>1827000750</v>
      </c>
      <c r="F907" s="190" t="s">
        <v>814</v>
      </c>
      <c r="G907" s="184"/>
      <c r="H907" s="184">
        <v>120</v>
      </c>
      <c r="I907" s="184">
        <v>120</v>
      </c>
      <c r="J907" s="185">
        <v>117.072</v>
      </c>
    </row>
    <row r="908" spans="2:10" x14ac:dyDescent="0.25">
      <c r="B908" s="511"/>
      <c r="C908" s="508"/>
      <c r="D908" s="509"/>
      <c r="E908" s="186">
        <v>1827000780</v>
      </c>
      <c r="F908" s="190" t="s">
        <v>815</v>
      </c>
      <c r="G908" s="184"/>
      <c r="H908" s="184">
        <v>2020</v>
      </c>
      <c r="I908" s="184">
        <v>1940</v>
      </c>
      <c r="J908" s="185">
        <v>1689.5831799999999</v>
      </c>
    </row>
    <row r="909" spans="2:10" ht="20.399999999999999" x14ac:dyDescent="0.25">
      <c r="B909" s="511"/>
      <c r="C909" s="509"/>
      <c r="D909" s="255" t="s">
        <v>178</v>
      </c>
      <c r="E909" s="191"/>
      <c r="F909" s="191"/>
      <c r="G909" s="192">
        <v>8</v>
      </c>
      <c r="H909" s="192">
        <v>3285</v>
      </c>
      <c r="I909" s="192">
        <v>3275</v>
      </c>
      <c r="J909" s="193">
        <v>2975.0801600000004</v>
      </c>
    </row>
    <row r="910" spans="2:10" ht="20.399999999999999" x14ac:dyDescent="0.25">
      <c r="B910" s="512"/>
      <c r="C910" s="258" t="s">
        <v>19</v>
      </c>
      <c r="D910" s="259"/>
      <c r="E910" s="197"/>
      <c r="F910" s="197"/>
      <c r="G910" s="198">
        <v>8</v>
      </c>
      <c r="H910" s="198">
        <v>3285</v>
      </c>
      <c r="I910" s="198">
        <v>3275</v>
      </c>
      <c r="J910" s="199">
        <v>2975.0801600000004</v>
      </c>
    </row>
    <row r="911" spans="2:10" ht="20.399999999999999" x14ac:dyDescent="0.25">
      <c r="B911" s="248" t="s">
        <v>178</v>
      </c>
      <c r="C911" s="249"/>
      <c r="D911" s="249"/>
      <c r="E911" s="200"/>
      <c r="F911" s="200"/>
      <c r="G911" s="201">
        <v>8</v>
      </c>
      <c r="H911" s="201">
        <v>3085</v>
      </c>
      <c r="I911" s="201">
        <v>3075</v>
      </c>
      <c r="J911" s="202">
        <v>2720.2261600000002</v>
      </c>
    </row>
    <row r="912" spans="2:10" ht="21" customHeight="1" x14ac:dyDescent="0.25">
      <c r="B912" s="510" t="s">
        <v>96</v>
      </c>
      <c r="C912" s="507" t="s">
        <v>7</v>
      </c>
      <c r="D912" s="507" t="s">
        <v>179</v>
      </c>
      <c r="E912" s="186">
        <v>1269001440</v>
      </c>
      <c r="F912" s="190" t="s">
        <v>816</v>
      </c>
      <c r="G912" s="184"/>
      <c r="H912" s="184">
        <v>-550</v>
      </c>
      <c r="I912" s="184">
        <v>-320</v>
      </c>
      <c r="J912" s="185">
        <v>-918.28830000000005</v>
      </c>
    </row>
    <row r="913" spans="2:10" x14ac:dyDescent="0.25">
      <c r="B913" s="511"/>
      <c r="C913" s="508"/>
      <c r="D913" s="509"/>
      <c r="E913" s="186">
        <v>1269001692</v>
      </c>
      <c r="F913" s="190" t="s">
        <v>817</v>
      </c>
      <c r="G913" s="184"/>
      <c r="H913" s="184">
        <v>-337</v>
      </c>
      <c r="I913" s="184">
        <v>-337</v>
      </c>
      <c r="J913" s="185">
        <v>-307.04908</v>
      </c>
    </row>
    <row r="914" spans="2:10" x14ac:dyDescent="0.25">
      <c r="B914" s="511"/>
      <c r="C914" s="509"/>
      <c r="D914" s="255" t="s">
        <v>818</v>
      </c>
      <c r="E914" s="191"/>
      <c r="F914" s="191"/>
      <c r="G914" s="192"/>
      <c r="H914" s="192">
        <v>-887</v>
      </c>
      <c r="I914" s="192">
        <v>-657</v>
      </c>
      <c r="J914" s="193">
        <v>-1225.3373799999999</v>
      </c>
    </row>
    <row r="915" spans="2:10" ht="20.399999999999999" x14ac:dyDescent="0.25">
      <c r="B915" s="511"/>
      <c r="C915" s="256" t="s">
        <v>13</v>
      </c>
      <c r="D915" s="257"/>
      <c r="E915" s="194"/>
      <c r="F915" s="194"/>
      <c r="G915" s="195"/>
      <c r="H915" s="195">
        <v>-887</v>
      </c>
      <c r="I915" s="195">
        <v>-657</v>
      </c>
      <c r="J915" s="196">
        <v>-1225.3373799999999</v>
      </c>
    </row>
    <row r="916" spans="2:10" x14ac:dyDescent="0.25">
      <c r="B916" s="511"/>
      <c r="C916" s="507" t="s">
        <v>14</v>
      </c>
      <c r="D916" s="507" t="s">
        <v>179</v>
      </c>
      <c r="E916" s="186">
        <v>1093000110</v>
      </c>
      <c r="F916" s="190" t="s">
        <v>138</v>
      </c>
      <c r="G916" s="184">
        <v>12.5</v>
      </c>
      <c r="H916" s="184">
        <v>3000</v>
      </c>
      <c r="I916" s="184">
        <v>2790</v>
      </c>
      <c r="J916" s="185">
        <v>2657.8833999999997</v>
      </c>
    </row>
    <row r="917" spans="2:10" x14ac:dyDescent="0.25">
      <c r="B917" s="511"/>
      <c r="C917" s="508"/>
      <c r="D917" s="508"/>
      <c r="E917" s="186">
        <v>1093000130</v>
      </c>
      <c r="F917" s="190" t="s">
        <v>265</v>
      </c>
      <c r="G917" s="184"/>
      <c r="H917" s="184">
        <v>170</v>
      </c>
      <c r="I917" s="184">
        <v>170</v>
      </c>
      <c r="J917" s="185">
        <v>156.48632999999998</v>
      </c>
    </row>
    <row r="918" spans="2:10" x14ac:dyDescent="0.25">
      <c r="B918" s="511"/>
      <c r="C918" s="508"/>
      <c r="D918" s="508"/>
      <c r="E918" s="186">
        <v>1093000140</v>
      </c>
      <c r="F918" s="190" t="s">
        <v>819</v>
      </c>
      <c r="G918" s="184"/>
      <c r="H918" s="184">
        <v>250</v>
      </c>
      <c r="I918" s="184">
        <v>240</v>
      </c>
      <c r="J918" s="185">
        <v>255.31598000000002</v>
      </c>
    </row>
    <row r="919" spans="2:10" x14ac:dyDescent="0.25">
      <c r="B919" s="511"/>
      <c r="C919" s="508"/>
      <c r="D919" s="508"/>
      <c r="E919" s="186">
        <v>1093000420</v>
      </c>
      <c r="F919" s="190" t="s">
        <v>820</v>
      </c>
      <c r="G919" s="184"/>
      <c r="H919" s="184">
        <v>50</v>
      </c>
      <c r="I919" s="184">
        <v>50</v>
      </c>
      <c r="J919" s="185">
        <v>44.403089999999999</v>
      </c>
    </row>
    <row r="920" spans="2:10" x14ac:dyDescent="0.25">
      <c r="B920" s="511"/>
      <c r="C920" s="508"/>
      <c r="D920" s="508"/>
      <c r="E920" s="186">
        <v>1093000750</v>
      </c>
      <c r="F920" s="190" t="s">
        <v>821</v>
      </c>
      <c r="G920" s="184"/>
      <c r="H920" s="184">
        <v>1450</v>
      </c>
      <c r="I920" s="184">
        <v>1600</v>
      </c>
      <c r="J920" s="185">
        <v>1375.7876200000001</v>
      </c>
    </row>
    <row r="921" spans="2:10" x14ac:dyDescent="0.25">
      <c r="B921" s="511"/>
      <c r="C921" s="508"/>
      <c r="D921" s="508"/>
      <c r="E921" s="186">
        <v>1093000751</v>
      </c>
      <c r="F921" s="190" t="s">
        <v>822</v>
      </c>
      <c r="G921" s="184"/>
      <c r="H921" s="184">
        <v>760</v>
      </c>
      <c r="I921" s="184">
        <v>770</v>
      </c>
      <c r="J921" s="185">
        <v>680.91949999999997</v>
      </c>
    </row>
    <row r="922" spans="2:10" x14ac:dyDescent="0.25">
      <c r="B922" s="511"/>
      <c r="C922" s="508"/>
      <c r="D922" s="508"/>
      <c r="E922" s="186">
        <v>1093000752</v>
      </c>
      <c r="F922" s="190" t="s">
        <v>823</v>
      </c>
      <c r="G922" s="184"/>
      <c r="H922" s="184">
        <v>180</v>
      </c>
      <c r="I922" s="184">
        <v>150</v>
      </c>
      <c r="J922" s="185">
        <v>174.04372000000001</v>
      </c>
    </row>
    <row r="923" spans="2:10" x14ac:dyDescent="0.25">
      <c r="B923" s="511"/>
      <c r="C923" s="508"/>
      <c r="D923" s="508"/>
      <c r="E923" s="186">
        <v>1093000753</v>
      </c>
      <c r="F923" s="190" t="s">
        <v>824</v>
      </c>
      <c r="G923" s="184"/>
      <c r="H923" s="184">
        <v>168</v>
      </c>
      <c r="I923" s="184">
        <v>160</v>
      </c>
      <c r="J923" s="185">
        <v>145.50495999999998</v>
      </c>
    </row>
    <row r="924" spans="2:10" x14ac:dyDescent="0.25">
      <c r="B924" s="511"/>
      <c r="C924" s="508"/>
      <c r="D924" s="508"/>
      <c r="E924" s="186">
        <v>1093000780</v>
      </c>
      <c r="F924" s="190" t="s">
        <v>825</v>
      </c>
      <c r="G924" s="184"/>
      <c r="H924" s="184">
        <v>10</v>
      </c>
      <c r="I924" s="184">
        <v>10</v>
      </c>
      <c r="J924" s="185">
        <v>0.372</v>
      </c>
    </row>
    <row r="925" spans="2:10" x14ac:dyDescent="0.25">
      <c r="B925" s="511"/>
      <c r="C925" s="508"/>
      <c r="D925" s="508"/>
      <c r="E925" s="186">
        <v>1093000930</v>
      </c>
      <c r="F925" s="190" t="s">
        <v>826</v>
      </c>
      <c r="G925" s="184"/>
      <c r="H925" s="184">
        <v>250</v>
      </c>
      <c r="I925" s="184">
        <v>250</v>
      </c>
      <c r="J925" s="185">
        <v>224.37138000000002</v>
      </c>
    </row>
    <row r="926" spans="2:10" x14ac:dyDescent="0.25">
      <c r="B926" s="511"/>
      <c r="C926" s="508"/>
      <c r="D926" s="508"/>
      <c r="E926" s="186">
        <v>1093000998</v>
      </c>
      <c r="F926" s="190" t="s">
        <v>827</v>
      </c>
      <c r="G926" s="184"/>
      <c r="H926" s="184">
        <v>-2938</v>
      </c>
      <c r="I926" s="184">
        <v>-3060</v>
      </c>
      <c r="J926" s="185">
        <v>-2706.5751299999997</v>
      </c>
    </row>
    <row r="927" spans="2:10" x14ac:dyDescent="0.25">
      <c r="B927" s="511"/>
      <c r="C927" s="508"/>
      <c r="D927" s="508"/>
      <c r="E927" s="186">
        <v>1093000999</v>
      </c>
      <c r="F927" s="190" t="s">
        <v>304</v>
      </c>
      <c r="G927" s="184"/>
      <c r="H927" s="184">
        <v>-3420</v>
      </c>
      <c r="I927" s="184">
        <v>-3200</v>
      </c>
      <c r="J927" s="185">
        <v>-3069.6857099999997</v>
      </c>
    </row>
    <row r="928" spans="2:10" x14ac:dyDescent="0.25">
      <c r="B928" s="511"/>
      <c r="C928" s="508"/>
      <c r="D928" s="509"/>
      <c r="E928" s="186">
        <v>1769001750</v>
      </c>
      <c r="F928" s="190" t="s">
        <v>828</v>
      </c>
      <c r="G928" s="184"/>
      <c r="H928" s="184">
        <v>500</v>
      </c>
      <c r="I928" s="184">
        <v>300</v>
      </c>
      <c r="J928" s="185">
        <v>846.65309000000002</v>
      </c>
    </row>
    <row r="929" spans="2:10" x14ac:dyDescent="0.25">
      <c r="B929" s="511"/>
      <c r="C929" s="508"/>
      <c r="D929" s="255" t="s">
        <v>818</v>
      </c>
      <c r="E929" s="191"/>
      <c r="F929" s="191"/>
      <c r="G929" s="192">
        <v>12.5</v>
      </c>
      <c r="H929" s="192">
        <v>430</v>
      </c>
      <c r="I929" s="192">
        <v>230</v>
      </c>
      <c r="J929" s="193">
        <v>785.48022999999989</v>
      </c>
    </row>
    <row r="930" spans="2:10" x14ac:dyDescent="0.25">
      <c r="B930" s="511"/>
      <c r="C930" s="508"/>
      <c r="D930" s="253" t="s">
        <v>230</v>
      </c>
      <c r="E930" s="186">
        <v>1092000540</v>
      </c>
      <c r="F930" s="190" t="s">
        <v>829</v>
      </c>
      <c r="G930" s="184"/>
      <c r="H930" s="184">
        <v>2450</v>
      </c>
      <c r="I930" s="184">
        <v>2700</v>
      </c>
      <c r="J930" s="185">
        <v>2252.3678799999998</v>
      </c>
    </row>
    <row r="931" spans="2:10" x14ac:dyDescent="0.25">
      <c r="B931" s="511"/>
      <c r="C931" s="509"/>
      <c r="D931" s="255" t="s">
        <v>830</v>
      </c>
      <c r="E931" s="191"/>
      <c r="F931" s="191"/>
      <c r="G931" s="192"/>
      <c r="H931" s="192">
        <v>2450</v>
      </c>
      <c r="I931" s="192">
        <v>2700</v>
      </c>
      <c r="J931" s="193">
        <v>2252.3678799999998</v>
      </c>
    </row>
    <row r="932" spans="2:10" ht="20.399999999999999" x14ac:dyDescent="0.25">
      <c r="B932" s="512"/>
      <c r="C932" s="258" t="s">
        <v>19</v>
      </c>
      <c r="D932" s="259"/>
      <c r="E932" s="197"/>
      <c r="F932" s="197"/>
      <c r="G932" s="198">
        <v>12.5</v>
      </c>
      <c r="H932" s="198">
        <v>2880</v>
      </c>
      <c r="I932" s="198">
        <v>2930</v>
      </c>
      <c r="J932" s="199">
        <v>3037.8481099999999</v>
      </c>
    </row>
    <row r="933" spans="2:10" ht="30.6" x14ac:dyDescent="0.25">
      <c r="B933" s="248" t="s">
        <v>180</v>
      </c>
      <c r="C933" s="249"/>
      <c r="D933" s="249"/>
      <c r="E933" s="200"/>
      <c r="F933" s="200"/>
      <c r="G933" s="201">
        <v>12.5</v>
      </c>
      <c r="H933" s="201">
        <v>1993</v>
      </c>
      <c r="I933" s="201">
        <v>2273</v>
      </c>
      <c r="J933" s="202">
        <v>1812.5107299999997</v>
      </c>
    </row>
    <row r="934" spans="2:10" x14ac:dyDescent="0.25">
      <c r="B934" s="510" t="s">
        <v>98</v>
      </c>
      <c r="C934" s="507" t="s">
        <v>14</v>
      </c>
      <c r="D934" s="507" t="s">
        <v>231</v>
      </c>
      <c r="E934" s="186">
        <v>1611002110</v>
      </c>
      <c r="F934" s="190" t="s">
        <v>831</v>
      </c>
      <c r="G934" s="184">
        <v>6</v>
      </c>
      <c r="H934" s="184">
        <v>2030</v>
      </c>
      <c r="I934" s="184">
        <v>3710</v>
      </c>
      <c r="J934" s="185">
        <v>2093.5408200000002</v>
      </c>
    </row>
    <row r="935" spans="2:10" x14ac:dyDescent="0.25">
      <c r="B935" s="511"/>
      <c r="C935" s="508"/>
      <c r="D935" s="508"/>
      <c r="E935" s="186">
        <v>1611002115</v>
      </c>
      <c r="F935" s="190" t="s">
        <v>264</v>
      </c>
      <c r="G935" s="184"/>
      <c r="H935" s="184">
        <v>0</v>
      </c>
      <c r="I935" s="184">
        <v>100</v>
      </c>
      <c r="J935" s="185">
        <v>105.646</v>
      </c>
    </row>
    <row r="936" spans="2:10" x14ac:dyDescent="0.25">
      <c r="B936" s="511"/>
      <c r="C936" s="508"/>
      <c r="D936" s="508"/>
      <c r="E936" s="186">
        <v>1611002130</v>
      </c>
      <c r="F936" s="190" t="s">
        <v>265</v>
      </c>
      <c r="G936" s="184"/>
      <c r="H936" s="184">
        <v>140</v>
      </c>
      <c r="I936" s="184">
        <v>160</v>
      </c>
      <c r="J936" s="185">
        <v>115.60186</v>
      </c>
    </row>
    <row r="937" spans="2:10" x14ac:dyDescent="0.25">
      <c r="B937" s="511"/>
      <c r="C937" s="508"/>
      <c r="D937" s="508"/>
      <c r="E937" s="186">
        <v>1611002140</v>
      </c>
      <c r="F937" s="190" t="s">
        <v>219</v>
      </c>
      <c r="G937" s="184"/>
      <c r="H937" s="184">
        <v>190</v>
      </c>
      <c r="I937" s="184">
        <v>200</v>
      </c>
      <c r="J937" s="185">
        <v>175.78872000000001</v>
      </c>
    </row>
    <row r="938" spans="2:10" x14ac:dyDescent="0.25">
      <c r="B938" s="511"/>
      <c r="C938" s="508"/>
      <c r="D938" s="508"/>
      <c r="E938" s="186">
        <v>1611100510</v>
      </c>
      <c r="F938" s="190" t="s">
        <v>832</v>
      </c>
      <c r="G938" s="184"/>
      <c r="H938" s="184">
        <v>15</v>
      </c>
      <c r="I938" s="184">
        <v>15</v>
      </c>
      <c r="J938" s="185">
        <v>7.01084</v>
      </c>
    </row>
    <row r="939" spans="2:10" x14ac:dyDescent="0.25">
      <c r="B939" s="511"/>
      <c r="C939" s="508"/>
      <c r="D939" s="508"/>
      <c r="E939" s="186">
        <v>1611110492</v>
      </c>
      <c r="F939" s="190" t="s">
        <v>268</v>
      </c>
      <c r="G939" s="184"/>
      <c r="H939" s="184">
        <v>0</v>
      </c>
      <c r="I939" s="184">
        <v>80</v>
      </c>
      <c r="J939" s="185">
        <v>73.335999999999999</v>
      </c>
    </row>
    <row r="940" spans="2:10" x14ac:dyDescent="0.25">
      <c r="B940" s="511"/>
      <c r="C940" s="508"/>
      <c r="D940" s="508"/>
      <c r="E940" s="186">
        <v>1611110596</v>
      </c>
      <c r="F940" s="190" t="s">
        <v>289</v>
      </c>
      <c r="G940" s="184"/>
      <c r="H940" s="184">
        <v>0</v>
      </c>
      <c r="I940" s="184">
        <v>0</v>
      </c>
      <c r="J940" s="185">
        <v>40.265999999999998</v>
      </c>
    </row>
    <row r="941" spans="2:10" x14ac:dyDescent="0.25">
      <c r="B941" s="511"/>
      <c r="C941" s="508"/>
      <c r="D941" s="508"/>
      <c r="E941" s="186">
        <v>1611110750</v>
      </c>
      <c r="F941" s="190" t="s">
        <v>833</v>
      </c>
      <c r="G941" s="184"/>
      <c r="H941" s="184">
        <v>200</v>
      </c>
      <c r="I941" s="184">
        <v>115</v>
      </c>
      <c r="J941" s="185">
        <v>9.8107999999999986</v>
      </c>
    </row>
    <row r="942" spans="2:10" x14ac:dyDescent="0.25">
      <c r="B942" s="511"/>
      <c r="C942" s="508"/>
      <c r="D942" s="508"/>
      <c r="E942" s="186">
        <v>1611110752</v>
      </c>
      <c r="F942" s="190" t="s">
        <v>834</v>
      </c>
      <c r="G942" s="184"/>
      <c r="H942" s="184">
        <v>200</v>
      </c>
      <c r="I942" s="184">
        <v>200</v>
      </c>
      <c r="J942" s="185">
        <v>182.90427</v>
      </c>
    </row>
    <row r="943" spans="2:10" x14ac:dyDescent="0.25">
      <c r="B943" s="511"/>
      <c r="C943" s="508"/>
      <c r="D943" s="508"/>
      <c r="E943" s="186">
        <v>1611110753</v>
      </c>
      <c r="F943" s="190" t="s">
        <v>835</v>
      </c>
      <c r="G943" s="184"/>
      <c r="H943" s="184">
        <v>30</v>
      </c>
      <c r="I943" s="184">
        <v>30</v>
      </c>
      <c r="J943" s="185">
        <v>0</v>
      </c>
    </row>
    <row r="944" spans="2:10" x14ac:dyDescent="0.25">
      <c r="B944" s="511"/>
      <c r="C944" s="508"/>
      <c r="D944" s="509"/>
      <c r="E944" s="186">
        <v>1611110780</v>
      </c>
      <c r="F944" s="190" t="s">
        <v>836</v>
      </c>
      <c r="G944" s="184"/>
      <c r="H944" s="184">
        <v>15</v>
      </c>
      <c r="I944" s="184">
        <v>15</v>
      </c>
      <c r="J944" s="185">
        <v>7.7409999999999997</v>
      </c>
    </row>
    <row r="945" spans="2:10" x14ac:dyDescent="0.25">
      <c r="B945" s="511"/>
      <c r="C945" s="508"/>
      <c r="D945" s="255" t="s">
        <v>837</v>
      </c>
      <c r="E945" s="191"/>
      <c r="F945" s="191"/>
      <c r="G945" s="192">
        <v>6</v>
      </c>
      <c r="H945" s="192">
        <v>2820</v>
      </c>
      <c r="I945" s="192">
        <v>4625</v>
      </c>
      <c r="J945" s="193">
        <v>2811.6463100000005</v>
      </c>
    </row>
    <row r="946" spans="2:10" x14ac:dyDescent="0.25">
      <c r="B946" s="511"/>
      <c r="C946" s="508"/>
      <c r="D946" s="507" t="s">
        <v>232</v>
      </c>
      <c r="E946" s="186">
        <v>1613000110</v>
      </c>
      <c r="F946" s="190" t="s">
        <v>263</v>
      </c>
      <c r="G946" s="184">
        <v>7.8</v>
      </c>
      <c r="H946" s="184">
        <v>1380</v>
      </c>
      <c r="I946" s="184">
        <v>1210</v>
      </c>
      <c r="J946" s="185">
        <v>1194.3511599999999</v>
      </c>
    </row>
    <row r="947" spans="2:10" x14ac:dyDescent="0.25">
      <c r="B947" s="511"/>
      <c r="C947" s="508"/>
      <c r="D947" s="508"/>
      <c r="E947" s="186">
        <v>1613000115</v>
      </c>
      <c r="F947" s="190" t="s">
        <v>264</v>
      </c>
      <c r="G947" s="184"/>
      <c r="H947" s="184">
        <v>400</v>
      </c>
      <c r="I947" s="184">
        <v>100</v>
      </c>
      <c r="J947" s="185">
        <v>105.646</v>
      </c>
    </row>
    <row r="948" spans="2:10" x14ac:dyDescent="0.25">
      <c r="B948" s="511"/>
      <c r="C948" s="508"/>
      <c r="D948" s="508"/>
      <c r="E948" s="186">
        <v>1613000130</v>
      </c>
      <c r="F948" s="190" t="s">
        <v>265</v>
      </c>
      <c r="G948" s="184"/>
      <c r="H948" s="184">
        <v>200</v>
      </c>
      <c r="I948" s="184">
        <v>190</v>
      </c>
      <c r="J948" s="185">
        <v>184.83814000000001</v>
      </c>
    </row>
    <row r="949" spans="2:10" x14ac:dyDescent="0.25">
      <c r="B949" s="511"/>
      <c r="C949" s="508"/>
      <c r="D949" s="508"/>
      <c r="E949" s="186">
        <v>1613000140</v>
      </c>
      <c r="F949" s="190" t="s">
        <v>266</v>
      </c>
      <c r="G949" s="184"/>
      <c r="H949" s="184">
        <v>130</v>
      </c>
      <c r="I949" s="184">
        <v>124</v>
      </c>
      <c r="J949" s="185">
        <v>126.79533000000001</v>
      </c>
    </row>
    <row r="950" spans="2:10" x14ac:dyDescent="0.25">
      <c r="B950" s="511"/>
      <c r="C950" s="508"/>
      <c r="D950" s="508"/>
      <c r="E950" s="186">
        <v>1613000492</v>
      </c>
      <c r="F950" s="190" t="s">
        <v>268</v>
      </c>
      <c r="G950" s="184"/>
      <c r="H950" s="184">
        <v>360</v>
      </c>
      <c r="I950" s="184">
        <v>200</v>
      </c>
      <c r="J950" s="185">
        <v>183.33799999999999</v>
      </c>
    </row>
    <row r="951" spans="2:10" x14ac:dyDescent="0.25">
      <c r="B951" s="511"/>
      <c r="C951" s="508"/>
      <c r="D951" s="508"/>
      <c r="E951" s="186">
        <v>1613000520</v>
      </c>
      <c r="F951" s="190" t="s">
        <v>377</v>
      </c>
      <c r="G951" s="184"/>
      <c r="H951" s="184">
        <v>25</v>
      </c>
      <c r="I951" s="184">
        <v>25</v>
      </c>
      <c r="J951" s="185">
        <v>18.851830000000003</v>
      </c>
    </row>
    <row r="952" spans="2:10" x14ac:dyDescent="0.25">
      <c r="B952" s="511"/>
      <c r="C952" s="508"/>
      <c r="D952" s="508"/>
      <c r="E952" s="186">
        <v>1613000593</v>
      </c>
      <c r="F952" s="190" t="s">
        <v>273</v>
      </c>
      <c r="G952" s="184"/>
      <c r="H952" s="184">
        <v>170</v>
      </c>
      <c r="I952" s="184">
        <v>50</v>
      </c>
      <c r="J952" s="185">
        <v>47.384999999999998</v>
      </c>
    </row>
    <row r="953" spans="2:10" x14ac:dyDescent="0.25">
      <c r="B953" s="511"/>
      <c r="C953" s="508"/>
      <c r="D953" s="509"/>
      <c r="E953" s="186">
        <v>1613000596</v>
      </c>
      <c r="F953" s="190" t="s">
        <v>289</v>
      </c>
      <c r="G953" s="184"/>
      <c r="H953" s="184">
        <v>511</v>
      </c>
      <c r="I953" s="184"/>
      <c r="J953" s="185"/>
    </row>
    <row r="954" spans="2:10" x14ac:dyDescent="0.25">
      <c r="B954" s="511"/>
      <c r="C954" s="508"/>
      <c r="D954" s="255" t="s">
        <v>838</v>
      </c>
      <c r="E954" s="191"/>
      <c r="F954" s="191"/>
      <c r="G954" s="192">
        <v>7.8</v>
      </c>
      <c r="H954" s="192">
        <v>3176</v>
      </c>
      <c r="I954" s="192">
        <v>1899</v>
      </c>
      <c r="J954" s="193">
        <v>1861.2054599999999</v>
      </c>
    </row>
    <row r="955" spans="2:10" x14ac:dyDescent="0.25">
      <c r="B955" s="511"/>
      <c r="C955" s="508"/>
      <c r="D955" s="507" t="s">
        <v>233</v>
      </c>
      <c r="E955" s="186">
        <v>1611000110</v>
      </c>
      <c r="F955" s="190" t="s">
        <v>839</v>
      </c>
      <c r="G955" s="184">
        <v>6</v>
      </c>
      <c r="H955" s="184">
        <v>1600</v>
      </c>
      <c r="I955" s="184">
        <v>1420</v>
      </c>
      <c r="J955" s="185">
        <v>1475.6319699999999</v>
      </c>
    </row>
    <row r="956" spans="2:10" x14ac:dyDescent="0.25">
      <c r="B956" s="511"/>
      <c r="C956" s="508"/>
      <c r="D956" s="508"/>
      <c r="E956" s="186">
        <v>1611000115</v>
      </c>
      <c r="F956" s="190" t="s">
        <v>264</v>
      </c>
      <c r="G956" s="184"/>
      <c r="H956" s="184">
        <v>100</v>
      </c>
      <c r="I956" s="184">
        <v>100</v>
      </c>
      <c r="J956" s="185">
        <v>105.646</v>
      </c>
    </row>
    <row r="957" spans="2:10" x14ac:dyDescent="0.25">
      <c r="B957" s="511"/>
      <c r="C957" s="508"/>
      <c r="D957" s="508"/>
      <c r="E957" s="186">
        <v>1611000130</v>
      </c>
      <c r="F957" s="190" t="s">
        <v>265</v>
      </c>
      <c r="G957" s="184"/>
      <c r="H957" s="184">
        <v>85</v>
      </c>
      <c r="I957" s="184">
        <v>60</v>
      </c>
      <c r="J957" s="185">
        <v>60.190280000000001</v>
      </c>
    </row>
    <row r="958" spans="2:10" x14ac:dyDescent="0.25">
      <c r="B958" s="511"/>
      <c r="C958" s="508"/>
      <c r="D958" s="508"/>
      <c r="E958" s="186">
        <v>1611000140</v>
      </c>
      <c r="F958" s="190" t="s">
        <v>219</v>
      </c>
      <c r="G958" s="184"/>
      <c r="H958" s="184">
        <v>200</v>
      </c>
      <c r="I958" s="184">
        <v>160</v>
      </c>
      <c r="J958" s="185">
        <v>184.40702999999999</v>
      </c>
    </row>
    <row r="959" spans="2:10" x14ac:dyDescent="0.25">
      <c r="B959" s="511"/>
      <c r="C959" s="508"/>
      <c r="D959" s="508"/>
      <c r="E959" s="186">
        <v>1611001110</v>
      </c>
      <c r="F959" s="190" t="s">
        <v>840</v>
      </c>
      <c r="G959" s="184">
        <v>3.2</v>
      </c>
      <c r="H959" s="184">
        <v>400</v>
      </c>
      <c r="I959" s="184">
        <v>520</v>
      </c>
      <c r="J959" s="185">
        <v>226.15001000000001</v>
      </c>
    </row>
    <row r="960" spans="2:10" x14ac:dyDescent="0.25">
      <c r="B960" s="511"/>
      <c r="C960" s="508"/>
      <c r="D960" s="508"/>
      <c r="E960" s="186">
        <v>1611001115</v>
      </c>
      <c r="F960" s="190" t="s">
        <v>264</v>
      </c>
      <c r="G960" s="184"/>
      <c r="H960" s="184">
        <v>0</v>
      </c>
      <c r="I960" s="184">
        <v>100</v>
      </c>
      <c r="J960" s="185">
        <v>105.646</v>
      </c>
    </row>
    <row r="961" spans="2:10" x14ac:dyDescent="0.25">
      <c r="B961" s="511"/>
      <c r="C961" s="508"/>
      <c r="D961" s="508"/>
      <c r="E961" s="186">
        <v>1611001130</v>
      </c>
      <c r="F961" s="190" t="s">
        <v>265</v>
      </c>
      <c r="G961" s="184"/>
      <c r="H961" s="184">
        <v>60</v>
      </c>
      <c r="I961" s="184">
        <v>60</v>
      </c>
      <c r="J961" s="185">
        <v>32.215130000000002</v>
      </c>
    </row>
    <row r="962" spans="2:10" x14ac:dyDescent="0.25">
      <c r="B962" s="511"/>
      <c r="C962" s="508"/>
      <c r="D962" s="508"/>
      <c r="E962" s="186">
        <v>1611001140</v>
      </c>
      <c r="F962" s="190" t="s">
        <v>375</v>
      </c>
      <c r="G962" s="184"/>
      <c r="H962" s="184">
        <v>40</v>
      </c>
      <c r="I962" s="184">
        <v>40</v>
      </c>
      <c r="J962" s="185">
        <v>31.043140000000001</v>
      </c>
    </row>
    <row r="963" spans="2:10" x14ac:dyDescent="0.25">
      <c r="B963" s="511"/>
      <c r="C963" s="508"/>
      <c r="D963" s="508"/>
      <c r="E963" s="186">
        <v>1611100111</v>
      </c>
      <c r="F963" s="190" t="s">
        <v>841</v>
      </c>
      <c r="G963" s="184">
        <v>1</v>
      </c>
      <c r="H963" s="184">
        <v>950</v>
      </c>
      <c r="I963" s="184">
        <v>1130</v>
      </c>
      <c r="J963" s="185">
        <v>1201.4175600000001</v>
      </c>
    </row>
    <row r="964" spans="2:10" x14ac:dyDescent="0.25">
      <c r="B964" s="511"/>
      <c r="C964" s="508"/>
      <c r="D964" s="508"/>
      <c r="E964" s="186">
        <v>1611100141</v>
      </c>
      <c r="F964" s="190" t="s">
        <v>842</v>
      </c>
      <c r="G964" s="184"/>
      <c r="H964" s="184">
        <v>120</v>
      </c>
      <c r="I964" s="184">
        <v>120</v>
      </c>
      <c r="J964" s="185">
        <v>0</v>
      </c>
    </row>
    <row r="965" spans="2:10" x14ac:dyDescent="0.25">
      <c r="B965" s="511"/>
      <c r="C965" s="508"/>
      <c r="D965" s="508"/>
      <c r="E965" s="186">
        <v>1611100492</v>
      </c>
      <c r="F965" s="190" t="s">
        <v>268</v>
      </c>
      <c r="G965" s="184"/>
      <c r="H965" s="184">
        <v>0</v>
      </c>
      <c r="I965" s="184">
        <v>45</v>
      </c>
      <c r="J965" s="185">
        <v>41.250999999999998</v>
      </c>
    </row>
    <row r="966" spans="2:10" x14ac:dyDescent="0.25">
      <c r="B966" s="511"/>
      <c r="C966" s="508"/>
      <c r="D966" s="508"/>
      <c r="E966" s="186">
        <v>1611100511</v>
      </c>
      <c r="F966" s="190" t="s">
        <v>843</v>
      </c>
      <c r="G966" s="184"/>
      <c r="H966" s="184">
        <v>10</v>
      </c>
      <c r="I966" s="184">
        <v>10</v>
      </c>
      <c r="J966" s="185">
        <v>8.51</v>
      </c>
    </row>
    <row r="967" spans="2:10" x14ac:dyDescent="0.25">
      <c r="B967" s="511"/>
      <c r="C967" s="508"/>
      <c r="D967" s="508"/>
      <c r="E967" s="186">
        <v>1611100780</v>
      </c>
      <c r="F967" s="190" t="s">
        <v>381</v>
      </c>
      <c r="G967" s="184"/>
      <c r="H967" s="184">
        <v>50</v>
      </c>
      <c r="I967" s="184">
        <v>50</v>
      </c>
      <c r="J967" s="185">
        <v>41.283859999999997</v>
      </c>
    </row>
    <row r="968" spans="2:10" x14ac:dyDescent="0.25">
      <c r="B968" s="511"/>
      <c r="C968" s="508"/>
      <c r="D968" s="508"/>
      <c r="E968" s="186">
        <v>1611101111</v>
      </c>
      <c r="F968" s="190" t="s">
        <v>841</v>
      </c>
      <c r="G968" s="184">
        <v>2</v>
      </c>
      <c r="H968" s="184">
        <v>1550</v>
      </c>
      <c r="I968" s="184">
        <v>1520</v>
      </c>
      <c r="J968" s="185">
        <v>1723.88462</v>
      </c>
    </row>
    <row r="969" spans="2:10" x14ac:dyDescent="0.25">
      <c r="B969" s="511"/>
      <c r="C969" s="508"/>
      <c r="D969" s="508"/>
      <c r="E969" s="186">
        <v>1611101596</v>
      </c>
      <c r="F969" s="190" t="s">
        <v>289</v>
      </c>
      <c r="G969" s="184"/>
      <c r="H969" s="184">
        <v>0</v>
      </c>
      <c r="I969" s="184">
        <v>40</v>
      </c>
      <c r="J969" s="185">
        <v>40.265999999999998</v>
      </c>
    </row>
    <row r="970" spans="2:10" x14ac:dyDescent="0.25">
      <c r="B970" s="511"/>
      <c r="C970" s="508"/>
      <c r="D970" s="508"/>
      <c r="E970" s="186">
        <v>1611101780</v>
      </c>
      <c r="F970" s="190" t="s">
        <v>276</v>
      </c>
      <c r="G970" s="184"/>
      <c r="H970" s="184">
        <v>19</v>
      </c>
      <c r="I970" s="184">
        <v>19</v>
      </c>
      <c r="J970" s="185">
        <v>8.0779499999999995</v>
      </c>
    </row>
    <row r="971" spans="2:10" x14ac:dyDescent="0.25">
      <c r="B971" s="511"/>
      <c r="C971" s="508"/>
      <c r="D971" s="508"/>
      <c r="E971" s="186">
        <v>1611101781</v>
      </c>
      <c r="F971" s="190" t="s">
        <v>276</v>
      </c>
      <c r="G971" s="184"/>
      <c r="H971" s="184">
        <v>16</v>
      </c>
      <c r="I971" s="184">
        <v>16</v>
      </c>
      <c r="J971" s="185">
        <v>4.3639999999999999</v>
      </c>
    </row>
    <row r="972" spans="2:10" x14ac:dyDescent="0.25">
      <c r="B972" s="511"/>
      <c r="C972" s="508"/>
      <c r="D972" s="509"/>
      <c r="E972" s="186">
        <v>1611101798</v>
      </c>
      <c r="F972" s="190" t="s">
        <v>277</v>
      </c>
      <c r="G972" s="184"/>
      <c r="H972" s="184">
        <v>63</v>
      </c>
      <c r="I972" s="184">
        <v>25</v>
      </c>
      <c r="J972" s="185">
        <v>25.561</v>
      </c>
    </row>
    <row r="973" spans="2:10" ht="20.399999999999999" x14ac:dyDescent="0.25">
      <c r="B973" s="511"/>
      <c r="C973" s="508"/>
      <c r="D973" s="255" t="s">
        <v>844</v>
      </c>
      <c r="E973" s="191"/>
      <c r="F973" s="191"/>
      <c r="G973" s="192">
        <v>12.2</v>
      </c>
      <c r="H973" s="192">
        <v>5263</v>
      </c>
      <c r="I973" s="192">
        <v>5435</v>
      </c>
      <c r="J973" s="193">
        <v>5315.5455499999998</v>
      </c>
    </row>
    <row r="974" spans="2:10" x14ac:dyDescent="0.25">
      <c r="B974" s="511"/>
      <c r="C974" s="508"/>
      <c r="D974" s="507" t="s">
        <v>234</v>
      </c>
      <c r="E974" s="186">
        <v>1092000470</v>
      </c>
      <c r="F974" s="190" t="s">
        <v>845</v>
      </c>
      <c r="G974" s="184"/>
      <c r="H974" s="184">
        <v>280</v>
      </c>
      <c r="I974" s="184">
        <v>230</v>
      </c>
      <c r="J974" s="185">
        <v>181.00581</v>
      </c>
    </row>
    <row r="975" spans="2:10" x14ac:dyDescent="0.25">
      <c r="B975" s="511"/>
      <c r="C975" s="508"/>
      <c r="D975" s="508"/>
      <c r="E975" s="186">
        <v>1092000541</v>
      </c>
      <c r="F975" s="190" t="s">
        <v>846</v>
      </c>
      <c r="G975" s="184"/>
      <c r="H975" s="184">
        <v>1850</v>
      </c>
      <c r="I975" s="184">
        <v>1680</v>
      </c>
      <c r="J975" s="185">
        <v>1526.7454399999999</v>
      </c>
    </row>
    <row r="976" spans="2:10" x14ac:dyDescent="0.25">
      <c r="B976" s="511"/>
      <c r="C976" s="508"/>
      <c r="D976" s="508"/>
      <c r="E976" s="186">
        <v>1092000998</v>
      </c>
      <c r="F976" s="190" t="s">
        <v>847</v>
      </c>
      <c r="G976" s="184"/>
      <c r="H976" s="184">
        <v>-4580</v>
      </c>
      <c r="I976" s="184">
        <v>-4610</v>
      </c>
      <c r="J976" s="185">
        <v>-3960.11913</v>
      </c>
    </row>
    <row r="977" spans="2:10" x14ac:dyDescent="0.25">
      <c r="B977" s="511"/>
      <c r="C977" s="508"/>
      <c r="D977" s="508"/>
      <c r="E977" s="186">
        <v>1611110110</v>
      </c>
      <c r="F977" s="190" t="s">
        <v>138</v>
      </c>
      <c r="G977" s="184">
        <v>4</v>
      </c>
      <c r="H977" s="184">
        <v>850</v>
      </c>
      <c r="I977" s="184">
        <v>760</v>
      </c>
      <c r="J977" s="185">
        <v>711.59154000000001</v>
      </c>
    </row>
    <row r="978" spans="2:10" x14ac:dyDescent="0.25">
      <c r="B978" s="511"/>
      <c r="C978" s="508"/>
      <c r="D978" s="508"/>
      <c r="E978" s="186">
        <v>1611110130</v>
      </c>
      <c r="F978" s="190" t="s">
        <v>265</v>
      </c>
      <c r="G978" s="184"/>
      <c r="H978" s="184">
        <v>130</v>
      </c>
      <c r="I978" s="184">
        <v>130</v>
      </c>
      <c r="J978" s="185">
        <v>67.469340000000003</v>
      </c>
    </row>
    <row r="979" spans="2:10" x14ac:dyDescent="0.25">
      <c r="B979" s="511"/>
      <c r="C979" s="508"/>
      <c r="D979" s="508"/>
      <c r="E979" s="186">
        <v>1611110140</v>
      </c>
      <c r="F979" s="190" t="s">
        <v>266</v>
      </c>
      <c r="G979" s="184"/>
      <c r="H979" s="184">
        <v>54</v>
      </c>
      <c r="I979" s="184">
        <v>54</v>
      </c>
      <c r="J979" s="185">
        <v>12.205450000000001</v>
      </c>
    </row>
    <row r="980" spans="2:10" x14ac:dyDescent="0.25">
      <c r="B980" s="511"/>
      <c r="C980" s="508"/>
      <c r="D980" s="508"/>
      <c r="E980" s="186">
        <v>1611110210</v>
      </c>
      <c r="F980" s="190" t="s">
        <v>848</v>
      </c>
      <c r="G980" s="184"/>
      <c r="H980" s="184">
        <v>30</v>
      </c>
      <c r="I980" s="184">
        <v>30</v>
      </c>
      <c r="J980" s="185">
        <v>0</v>
      </c>
    </row>
    <row r="981" spans="2:10" x14ac:dyDescent="0.25">
      <c r="B981" s="511"/>
      <c r="C981" s="508"/>
      <c r="D981" s="508"/>
      <c r="E981" s="186">
        <v>1613000430</v>
      </c>
      <c r="F981" s="190" t="s">
        <v>143</v>
      </c>
      <c r="G981" s="184"/>
      <c r="H981" s="184">
        <v>970</v>
      </c>
      <c r="I981" s="184">
        <v>970</v>
      </c>
      <c r="J981" s="185">
        <v>945.87628000000007</v>
      </c>
    </row>
    <row r="982" spans="2:10" x14ac:dyDescent="0.25">
      <c r="B982" s="511"/>
      <c r="C982" s="508"/>
      <c r="D982" s="508"/>
      <c r="E982" s="186">
        <v>1613000431</v>
      </c>
      <c r="F982" s="190" t="s">
        <v>849</v>
      </c>
      <c r="G982" s="184"/>
      <c r="H982" s="184">
        <v>120</v>
      </c>
      <c r="I982" s="184">
        <v>115</v>
      </c>
      <c r="J982" s="185">
        <v>87.22117999999999</v>
      </c>
    </row>
    <row r="983" spans="2:10" x14ac:dyDescent="0.25">
      <c r="B983" s="511"/>
      <c r="C983" s="508"/>
      <c r="D983" s="508"/>
      <c r="E983" s="186">
        <v>1613000533</v>
      </c>
      <c r="F983" s="190" t="s">
        <v>850</v>
      </c>
      <c r="G983" s="184"/>
      <c r="H983" s="184">
        <v>190</v>
      </c>
      <c r="I983" s="184">
        <v>180</v>
      </c>
      <c r="J983" s="185">
        <v>147.12495999999999</v>
      </c>
    </row>
    <row r="984" spans="2:10" x14ac:dyDescent="0.25">
      <c r="B984" s="511"/>
      <c r="C984" s="508"/>
      <c r="D984" s="508"/>
      <c r="E984" s="186">
        <v>1613000550</v>
      </c>
      <c r="F984" s="190" t="s">
        <v>851</v>
      </c>
      <c r="G984" s="184"/>
      <c r="H984" s="184">
        <v>15</v>
      </c>
      <c r="I984" s="184">
        <v>10</v>
      </c>
      <c r="J984" s="185">
        <v>0</v>
      </c>
    </row>
    <row r="985" spans="2:10" x14ac:dyDescent="0.25">
      <c r="B985" s="511"/>
      <c r="C985" s="508"/>
      <c r="D985" s="508"/>
      <c r="E985" s="186">
        <v>1613000750</v>
      </c>
      <c r="F985" s="190" t="s">
        <v>852</v>
      </c>
      <c r="G985" s="184"/>
      <c r="H985" s="184">
        <v>190</v>
      </c>
      <c r="I985" s="184">
        <v>190</v>
      </c>
      <c r="J985" s="185">
        <v>176.15600000000001</v>
      </c>
    </row>
    <row r="986" spans="2:10" x14ac:dyDescent="0.25">
      <c r="B986" s="511"/>
      <c r="C986" s="508"/>
      <c r="D986" s="509"/>
      <c r="E986" s="186">
        <v>1613000930</v>
      </c>
      <c r="F986" s="190" t="s">
        <v>853</v>
      </c>
      <c r="G986" s="184"/>
      <c r="H986" s="184">
        <v>140</v>
      </c>
      <c r="I986" s="184">
        <v>140</v>
      </c>
      <c r="J986" s="185">
        <v>123.17778999999999</v>
      </c>
    </row>
    <row r="987" spans="2:10" x14ac:dyDescent="0.25">
      <c r="B987" s="511"/>
      <c r="C987" s="509"/>
      <c r="D987" s="255" t="s">
        <v>854</v>
      </c>
      <c r="E987" s="191"/>
      <c r="F987" s="191"/>
      <c r="G987" s="192">
        <v>4</v>
      </c>
      <c r="H987" s="192">
        <v>239</v>
      </c>
      <c r="I987" s="192">
        <v>-121</v>
      </c>
      <c r="J987" s="193">
        <v>18.454659999999734</v>
      </c>
    </row>
    <row r="988" spans="2:10" ht="20.399999999999999" x14ac:dyDescent="0.25">
      <c r="B988" s="512"/>
      <c r="C988" s="258" t="s">
        <v>19</v>
      </c>
      <c r="D988" s="259"/>
      <c r="E988" s="197"/>
      <c r="F988" s="197"/>
      <c r="G988" s="198">
        <v>30</v>
      </c>
      <c r="H988" s="198">
        <v>11498</v>
      </c>
      <c r="I988" s="198">
        <v>11838</v>
      </c>
      <c r="J988" s="199">
        <v>10006.851979999999</v>
      </c>
    </row>
    <row r="989" spans="2:10" ht="20.399999999999999" x14ac:dyDescent="0.25">
      <c r="B989" s="248" t="s">
        <v>235</v>
      </c>
      <c r="C989" s="249"/>
      <c r="D989" s="249"/>
      <c r="E989" s="200"/>
      <c r="F989" s="200"/>
      <c r="G989" s="201">
        <v>30</v>
      </c>
      <c r="H989" s="201">
        <v>11498</v>
      </c>
      <c r="I989" s="201">
        <v>11838</v>
      </c>
      <c r="J989" s="202">
        <v>10006.851979999999</v>
      </c>
    </row>
    <row r="990" spans="2:10" x14ac:dyDescent="0.25">
      <c r="B990" s="510" t="s">
        <v>99</v>
      </c>
      <c r="C990" s="507" t="s">
        <v>7</v>
      </c>
      <c r="D990" s="507" t="s">
        <v>185</v>
      </c>
      <c r="E990" s="186">
        <v>1433000640</v>
      </c>
      <c r="F990" s="190" t="s">
        <v>855</v>
      </c>
      <c r="G990" s="184"/>
      <c r="H990" s="184">
        <v>-3000</v>
      </c>
      <c r="I990" s="184">
        <v>-3000</v>
      </c>
      <c r="J990" s="185">
        <v>-4333.8032599999997</v>
      </c>
    </row>
    <row r="991" spans="2:10" x14ac:dyDescent="0.25">
      <c r="B991" s="511"/>
      <c r="C991" s="508"/>
      <c r="D991" s="508"/>
      <c r="E991" s="186">
        <v>1433000650</v>
      </c>
      <c r="F991" s="190" t="s">
        <v>856</v>
      </c>
      <c r="G991" s="184"/>
      <c r="H991" s="184">
        <v>-263</v>
      </c>
      <c r="I991" s="184">
        <v>-295</v>
      </c>
      <c r="J991" s="185">
        <v>-163.45949999999999</v>
      </c>
    </row>
    <row r="992" spans="2:10" x14ac:dyDescent="0.25">
      <c r="B992" s="511"/>
      <c r="C992" s="508"/>
      <c r="D992" s="508"/>
      <c r="E992" s="186">
        <v>1434000610</v>
      </c>
      <c r="F992" s="190" t="s">
        <v>857</v>
      </c>
      <c r="G992" s="184"/>
      <c r="H992" s="184">
        <v>-6509</v>
      </c>
      <c r="I992" s="184">
        <v>-6500</v>
      </c>
      <c r="J992" s="185">
        <v>-6278.8149999999996</v>
      </c>
    </row>
    <row r="993" spans="2:10" x14ac:dyDescent="0.25">
      <c r="B993" s="511"/>
      <c r="C993" s="508"/>
      <c r="D993" s="508"/>
      <c r="E993" s="186">
        <v>1435000610</v>
      </c>
      <c r="F993" s="190" t="s">
        <v>858</v>
      </c>
      <c r="G993" s="184"/>
      <c r="H993" s="184">
        <v>-450</v>
      </c>
      <c r="I993" s="184">
        <v>-450</v>
      </c>
      <c r="J993" s="185">
        <v>-371.41899999999998</v>
      </c>
    </row>
    <row r="994" spans="2:10" x14ac:dyDescent="0.25">
      <c r="B994" s="511"/>
      <c r="C994" s="508"/>
      <c r="D994" s="509"/>
      <c r="E994" s="186">
        <v>1439000640</v>
      </c>
      <c r="F994" s="190" t="s">
        <v>859</v>
      </c>
      <c r="G994" s="184"/>
      <c r="H994" s="184">
        <v>-100</v>
      </c>
      <c r="I994" s="184">
        <v>-60</v>
      </c>
      <c r="J994" s="185">
        <v>-156.07086999999999</v>
      </c>
    </row>
    <row r="995" spans="2:10" x14ac:dyDescent="0.25">
      <c r="B995" s="511"/>
      <c r="C995" s="509"/>
      <c r="D995" s="255" t="s">
        <v>860</v>
      </c>
      <c r="E995" s="191"/>
      <c r="F995" s="191"/>
      <c r="G995" s="192"/>
      <c r="H995" s="192">
        <v>-10322</v>
      </c>
      <c r="I995" s="192">
        <v>-10305</v>
      </c>
      <c r="J995" s="193">
        <v>-11303.56763</v>
      </c>
    </row>
    <row r="996" spans="2:10" ht="20.399999999999999" x14ac:dyDescent="0.25">
      <c r="B996" s="511"/>
      <c r="C996" s="256" t="s">
        <v>13</v>
      </c>
      <c r="D996" s="257"/>
      <c r="E996" s="194"/>
      <c r="F996" s="194"/>
      <c r="G996" s="195"/>
      <c r="H996" s="195">
        <v>-10322</v>
      </c>
      <c r="I996" s="195">
        <v>-10305</v>
      </c>
      <c r="J996" s="196">
        <v>-11303.56763</v>
      </c>
    </row>
    <row r="997" spans="2:10" x14ac:dyDescent="0.25">
      <c r="B997" s="511"/>
      <c r="C997" s="507" t="s">
        <v>14</v>
      </c>
      <c r="D997" s="507" t="s">
        <v>236</v>
      </c>
      <c r="E997" s="186">
        <v>1767000442</v>
      </c>
      <c r="F997" s="190" t="s">
        <v>861</v>
      </c>
      <c r="G997" s="184"/>
      <c r="H997" s="184">
        <v>2500</v>
      </c>
      <c r="I997" s="184">
        <v>2000</v>
      </c>
      <c r="J997" s="185">
        <v>2735.25</v>
      </c>
    </row>
    <row r="998" spans="2:10" x14ac:dyDescent="0.25">
      <c r="B998" s="511"/>
      <c r="C998" s="508"/>
      <c r="D998" s="508"/>
      <c r="E998" s="186">
        <v>1767000443</v>
      </c>
      <c r="F998" s="190" t="s">
        <v>862</v>
      </c>
      <c r="G998" s="184"/>
      <c r="H998" s="184">
        <v>1780</v>
      </c>
      <c r="I998" s="184">
        <v>1817</v>
      </c>
      <c r="J998" s="185">
        <v>1902.8050000000001</v>
      </c>
    </row>
    <row r="999" spans="2:10" x14ac:dyDescent="0.25">
      <c r="B999" s="511"/>
      <c r="C999" s="508"/>
      <c r="D999" s="508"/>
      <c r="E999" s="186">
        <v>1767000444</v>
      </c>
      <c r="F999" s="190" t="s">
        <v>863</v>
      </c>
      <c r="G999" s="184"/>
      <c r="H999" s="184">
        <v>500</v>
      </c>
      <c r="I999" s="184">
        <v>1484</v>
      </c>
      <c r="J999" s="185">
        <v>411.49299999999999</v>
      </c>
    </row>
    <row r="1000" spans="2:10" x14ac:dyDescent="0.25">
      <c r="B1000" s="511"/>
      <c r="C1000" s="508"/>
      <c r="D1000" s="508"/>
      <c r="E1000" s="186">
        <v>1767000445</v>
      </c>
      <c r="F1000" s="190" t="s">
        <v>864</v>
      </c>
      <c r="G1000" s="184"/>
      <c r="H1000" s="184">
        <v>1600</v>
      </c>
      <c r="I1000" s="184">
        <v>2657</v>
      </c>
      <c r="J1000" s="185">
        <v>2884.701</v>
      </c>
    </row>
    <row r="1001" spans="2:10" x14ac:dyDescent="0.25">
      <c r="B1001" s="511"/>
      <c r="C1001" s="508"/>
      <c r="D1001" s="508"/>
      <c r="E1001" s="186">
        <v>1767000446</v>
      </c>
      <c r="F1001" s="190" t="s">
        <v>865</v>
      </c>
      <c r="G1001" s="184"/>
      <c r="H1001" s="184">
        <v>990</v>
      </c>
      <c r="I1001" s="184">
        <v>170</v>
      </c>
      <c r="J1001" s="185">
        <v>828.7296</v>
      </c>
    </row>
    <row r="1002" spans="2:10" x14ac:dyDescent="0.25">
      <c r="B1002" s="511"/>
      <c r="C1002" s="508"/>
      <c r="D1002" s="509"/>
      <c r="E1002" s="186">
        <v>1767000750</v>
      </c>
      <c r="F1002" s="190" t="s">
        <v>866</v>
      </c>
      <c r="G1002" s="184"/>
      <c r="H1002" s="184">
        <v>550</v>
      </c>
      <c r="I1002" s="184">
        <v>500</v>
      </c>
      <c r="J1002" s="185">
        <v>348.02608000000004</v>
      </c>
    </row>
    <row r="1003" spans="2:10" x14ac:dyDescent="0.25">
      <c r="B1003" s="511"/>
      <c r="C1003" s="508"/>
      <c r="D1003" s="255" t="s">
        <v>867</v>
      </c>
      <c r="E1003" s="191"/>
      <c r="F1003" s="191"/>
      <c r="G1003" s="192"/>
      <c r="H1003" s="192">
        <v>7920</v>
      </c>
      <c r="I1003" s="192">
        <v>8628</v>
      </c>
      <c r="J1003" s="193">
        <v>9111.00468</v>
      </c>
    </row>
    <row r="1004" spans="2:10" x14ac:dyDescent="0.25">
      <c r="B1004" s="511"/>
      <c r="C1004" s="508"/>
      <c r="D1004" s="507" t="s">
        <v>237</v>
      </c>
      <c r="E1004" s="186">
        <v>1093000754</v>
      </c>
      <c r="F1004" s="190" t="s">
        <v>868</v>
      </c>
      <c r="G1004" s="184"/>
      <c r="H1004" s="184">
        <v>70</v>
      </c>
      <c r="I1004" s="184">
        <v>70</v>
      </c>
      <c r="J1004" s="185">
        <v>61.17286</v>
      </c>
    </row>
    <row r="1005" spans="2:10" x14ac:dyDescent="0.25">
      <c r="B1005" s="511"/>
      <c r="C1005" s="508"/>
      <c r="D1005" s="508"/>
      <c r="E1005" s="186">
        <v>1611110593</v>
      </c>
      <c r="F1005" s="190" t="s">
        <v>273</v>
      </c>
      <c r="G1005" s="184"/>
      <c r="H1005" s="184">
        <v>0</v>
      </c>
      <c r="I1005" s="184">
        <v>100</v>
      </c>
      <c r="J1005" s="185">
        <v>94.768000000000001</v>
      </c>
    </row>
    <row r="1006" spans="2:10" x14ac:dyDescent="0.25">
      <c r="B1006" s="511"/>
      <c r="C1006" s="508"/>
      <c r="D1006" s="508"/>
      <c r="E1006" s="186">
        <v>1621000110</v>
      </c>
      <c r="F1006" s="190" t="s">
        <v>263</v>
      </c>
      <c r="G1006" s="184">
        <v>16.3</v>
      </c>
      <c r="H1006" s="184">
        <v>4500</v>
      </c>
      <c r="I1006" s="184">
        <v>4130</v>
      </c>
      <c r="J1006" s="185">
        <v>4294.9199000000008</v>
      </c>
    </row>
    <row r="1007" spans="2:10" x14ac:dyDescent="0.25">
      <c r="B1007" s="511"/>
      <c r="C1007" s="508"/>
      <c r="D1007" s="508"/>
      <c r="E1007" s="186">
        <v>1621000115</v>
      </c>
      <c r="F1007" s="190" t="s">
        <v>264</v>
      </c>
      <c r="G1007" s="184"/>
      <c r="H1007" s="184">
        <v>100</v>
      </c>
      <c r="I1007" s="184">
        <v>100</v>
      </c>
      <c r="J1007" s="185">
        <v>105.646</v>
      </c>
    </row>
    <row r="1008" spans="2:10" x14ac:dyDescent="0.25">
      <c r="B1008" s="511"/>
      <c r="C1008" s="508"/>
      <c r="D1008" s="508"/>
      <c r="E1008" s="186">
        <v>1621000130</v>
      </c>
      <c r="F1008" s="190" t="s">
        <v>265</v>
      </c>
      <c r="G1008" s="184"/>
      <c r="H1008" s="184">
        <v>330</v>
      </c>
      <c r="I1008" s="184">
        <v>300</v>
      </c>
      <c r="J1008" s="185">
        <v>314.74396999999999</v>
      </c>
    </row>
    <row r="1009" spans="2:10" x14ac:dyDescent="0.25">
      <c r="B1009" s="511"/>
      <c r="C1009" s="508"/>
      <c r="D1009" s="508"/>
      <c r="E1009" s="186">
        <v>1621000140</v>
      </c>
      <c r="F1009" s="190" t="s">
        <v>266</v>
      </c>
      <c r="G1009" s="184"/>
      <c r="H1009" s="184">
        <v>400</v>
      </c>
      <c r="I1009" s="184">
        <v>350</v>
      </c>
      <c r="J1009" s="185">
        <v>387.39125000000001</v>
      </c>
    </row>
    <row r="1010" spans="2:10" x14ac:dyDescent="0.25">
      <c r="B1010" s="511"/>
      <c r="C1010" s="508"/>
      <c r="D1010" s="508"/>
      <c r="E1010" s="186">
        <v>1621000470</v>
      </c>
      <c r="F1010" s="190" t="s">
        <v>869</v>
      </c>
      <c r="G1010" s="184"/>
      <c r="H1010" s="184">
        <v>20</v>
      </c>
      <c r="I1010" s="184">
        <v>16</v>
      </c>
      <c r="J1010" s="185">
        <v>20.779799999999998</v>
      </c>
    </row>
    <row r="1011" spans="2:10" x14ac:dyDescent="0.25">
      <c r="B1011" s="511"/>
      <c r="C1011" s="508"/>
      <c r="D1011" s="508"/>
      <c r="E1011" s="186">
        <v>1621000492</v>
      </c>
      <c r="F1011" s="190" t="s">
        <v>268</v>
      </c>
      <c r="G1011" s="184"/>
      <c r="H1011" s="184">
        <v>53</v>
      </c>
      <c r="I1011" s="184">
        <v>120</v>
      </c>
      <c r="J1011" s="185">
        <v>91.67</v>
      </c>
    </row>
    <row r="1012" spans="2:10" x14ac:dyDescent="0.25">
      <c r="B1012" s="511"/>
      <c r="C1012" s="508"/>
      <c r="D1012" s="508"/>
      <c r="E1012" s="186">
        <v>1621000560</v>
      </c>
      <c r="F1012" s="190" t="s">
        <v>870</v>
      </c>
      <c r="G1012" s="184"/>
      <c r="H1012" s="184">
        <v>2</v>
      </c>
      <c r="I1012" s="184">
        <v>2</v>
      </c>
      <c r="J1012" s="185">
        <v>1.9670000000000001</v>
      </c>
    </row>
    <row r="1013" spans="2:10" x14ac:dyDescent="0.25">
      <c r="B1013" s="511"/>
      <c r="C1013" s="508"/>
      <c r="D1013" s="508"/>
      <c r="E1013" s="186">
        <v>1621000570</v>
      </c>
      <c r="F1013" s="190" t="s">
        <v>871</v>
      </c>
      <c r="G1013" s="184"/>
      <c r="H1013" s="184">
        <v>1150</v>
      </c>
      <c r="I1013" s="184">
        <v>1092</v>
      </c>
      <c r="J1013" s="185">
        <v>1072.2208899999998</v>
      </c>
    </row>
    <row r="1014" spans="2:10" x14ac:dyDescent="0.25">
      <c r="B1014" s="511"/>
      <c r="C1014" s="508"/>
      <c r="D1014" s="508"/>
      <c r="E1014" s="186">
        <v>1621000593</v>
      </c>
      <c r="F1014" s="190" t="s">
        <v>273</v>
      </c>
      <c r="G1014" s="184"/>
      <c r="H1014" s="184">
        <v>65</v>
      </c>
      <c r="I1014" s="184">
        <v>100</v>
      </c>
      <c r="J1014" s="185">
        <v>47.384999999999998</v>
      </c>
    </row>
    <row r="1015" spans="2:10" x14ac:dyDescent="0.25">
      <c r="B1015" s="511"/>
      <c r="C1015" s="508"/>
      <c r="D1015" s="508"/>
      <c r="E1015" s="186">
        <v>1621000596</v>
      </c>
      <c r="F1015" s="190" t="s">
        <v>289</v>
      </c>
      <c r="G1015" s="184"/>
      <c r="H1015" s="184">
        <v>320</v>
      </c>
      <c r="I1015" s="184">
        <v>0</v>
      </c>
      <c r="J1015" s="185">
        <v>0</v>
      </c>
    </row>
    <row r="1016" spans="2:10" x14ac:dyDescent="0.25">
      <c r="B1016" s="511"/>
      <c r="C1016" s="508"/>
      <c r="D1016" s="508"/>
      <c r="E1016" s="186">
        <v>1621000750</v>
      </c>
      <c r="F1016" s="190" t="s">
        <v>380</v>
      </c>
      <c r="G1016" s="184"/>
      <c r="H1016" s="184">
        <v>1220</v>
      </c>
      <c r="I1016" s="184">
        <v>1220</v>
      </c>
      <c r="J1016" s="185">
        <v>398.61440000000005</v>
      </c>
    </row>
    <row r="1017" spans="2:10" x14ac:dyDescent="0.25">
      <c r="B1017" s="511"/>
      <c r="C1017" s="508"/>
      <c r="D1017" s="509"/>
      <c r="E1017" s="186">
        <v>1621000780</v>
      </c>
      <c r="F1017" s="190" t="s">
        <v>872</v>
      </c>
      <c r="G1017" s="184"/>
      <c r="H1017" s="184">
        <v>15</v>
      </c>
      <c r="I1017" s="184">
        <v>15</v>
      </c>
      <c r="J1017" s="185">
        <v>10.79365</v>
      </c>
    </row>
    <row r="1018" spans="2:10" x14ac:dyDescent="0.25">
      <c r="B1018" s="511"/>
      <c r="C1018" s="508"/>
      <c r="D1018" s="255" t="s">
        <v>873</v>
      </c>
      <c r="E1018" s="191"/>
      <c r="F1018" s="191"/>
      <c r="G1018" s="192">
        <v>16.3</v>
      </c>
      <c r="H1018" s="192">
        <v>8245</v>
      </c>
      <c r="I1018" s="192">
        <v>7615</v>
      </c>
      <c r="J1018" s="193">
        <v>6902.0727199999992</v>
      </c>
    </row>
    <row r="1019" spans="2:10" x14ac:dyDescent="0.25">
      <c r="B1019" s="511"/>
      <c r="C1019" s="508"/>
      <c r="D1019" s="507" t="s">
        <v>185</v>
      </c>
      <c r="E1019" s="186">
        <v>1931000110</v>
      </c>
      <c r="F1019" s="190" t="s">
        <v>263</v>
      </c>
      <c r="G1019" s="184">
        <v>2</v>
      </c>
      <c r="H1019" s="184">
        <v>460</v>
      </c>
      <c r="I1019" s="184">
        <v>430</v>
      </c>
      <c r="J1019" s="185">
        <v>717.05223000000001</v>
      </c>
    </row>
    <row r="1020" spans="2:10" x14ac:dyDescent="0.25">
      <c r="B1020" s="511"/>
      <c r="C1020" s="508"/>
      <c r="D1020" s="508"/>
      <c r="E1020" s="186">
        <v>1931000130</v>
      </c>
      <c r="F1020" s="190" t="s">
        <v>265</v>
      </c>
      <c r="G1020" s="184"/>
      <c r="H1020" s="184">
        <v>50</v>
      </c>
      <c r="I1020" s="184">
        <v>50</v>
      </c>
      <c r="J1020" s="185">
        <v>29.509700000000002</v>
      </c>
    </row>
    <row r="1021" spans="2:10" x14ac:dyDescent="0.25">
      <c r="B1021" s="511"/>
      <c r="C1021" s="508"/>
      <c r="D1021" s="508"/>
      <c r="E1021" s="186">
        <v>1931000140</v>
      </c>
      <c r="F1021" s="190" t="s">
        <v>266</v>
      </c>
      <c r="G1021" s="184"/>
      <c r="H1021" s="184">
        <v>70</v>
      </c>
      <c r="I1021" s="184">
        <v>70</v>
      </c>
      <c r="J1021" s="185">
        <v>49.73122</v>
      </c>
    </row>
    <row r="1022" spans="2:10" x14ac:dyDescent="0.25">
      <c r="B1022" s="511"/>
      <c r="C1022" s="508"/>
      <c r="D1022" s="508"/>
      <c r="E1022" s="186">
        <v>1931000520</v>
      </c>
      <c r="F1022" s="190" t="s">
        <v>874</v>
      </c>
      <c r="G1022" s="184"/>
      <c r="H1022" s="184">
        <v>2</v>
      </c>
      <c r="I1022" s="184">
        <v>2</v>
      </c>
      <c r="J1022" s="185">
        <v>2</v>
      </c>
    </row>
    <row r="1023" spans="2:10" x14ac:dyDescent="0.25">
      <c r="B1023" s="511"/>
      <c r="C1023" s="508"/>
      <c r="D1023" s="508"/>
      <c r="E1023" s="186">
        <v>1931000596</v>
      </c>
      <c r="F1023" s="190" t="s">
        <v>289</v>
      </c>
      <c r="G1023" s="184"/>
      <c r="H1023" s="184">
        <v>0</v>
      </c>
      <c r="I1023" s="184">
        <v>100</v>
      </c>
      <c r="J1023" s="185">
        <v>140.93123</v>
      </c>
    </row>
    <row r="1024" spans="2:10" x14ac:dyDescent="0.25">
      <c r="B1024" s="511"/>
      <c r="C1024" s="508"/>
      <c r="D1024" s="508"/>
      <c r="E1024" s="186">
        <v>1931000750</v>
      </c>
      <c r="F1024" s="190" t="s">
        <v>875</v>
      </c>
      <c r="G1024" s="184"/>
      <c r="H1024" s="184">
        <v>13</v>
      </c>
      <c r="I1024" s="184">
        <v>12</v>
      </c>
      <c r="J1024" s="185">
        <v>10.536</v>
      </c>
    </row>
    <row r="1025" spans="2:10" x14ac:dyDescent="0.25">
      <c r="B1025" s="511"/>
      <c r="C1025" s="508"/>
      <c r="D1025" s="508"/>
      <c r="E1025" s="186">
        <v>1931000751</v>
      </c>
      <c r="F1025" s="190" t="s">
        <v>876</v>
      </c>
      <c r="G1025" s="184"/>
      <c r="H1025" s="184">
        <v>30</v>
      </c>
      <c r="I1025" s="184">
        <v>30</v>
      </c>
      <c r="J1025" s="185">
        <v>23.251999999999999</v>
      </c>
    </row>
    <row r="1026" spans="2:10" x14ac:dyDescent="0.25">
      <c r="B1026" s="511"/>
      <c r="C1026" s="508"/>
      <c r="D1026" s="508"/>
      <c r="E1026" s="186">
        <v>1932000115</v>
      </c>
      <c r="F1026" s="190" t="s">
        <v>264</v>
      </c>
      <c r="G1026" s="184"/>
      <c r="H1026" s="184">
        <v>0</v>
      </c>
      <c r="I1026" s="184">
        <v>50</v>
      </c>
      <c r="J1026" s="185">
        <v>52.822000000000003</v>
      </c>
    </row>
    <row r="1027" spans="2:10" x14ac:dyDescent="0.25">
      <c r="B1027" s="511"/>
      <c r="C1027" s="508"/>
      <c r="D1027" s="508"/>
      <c r="E1027" s="186">
        <v>1932000798</v>
      </c>
      <c r="F1027" s="190" t="s">
        <v>277</v>
      </c>
      <c r="G1027" s="184"/>
      <c r="H1027" s="184">
        <v>21</v>
      </c>
      <c r="I1027" s="184">
        <v>55</v>
      </c>
      <c r="J1027" s="185">
        <v>56.234999999999999</v>
      </c>
    </row>
    <row r="1028" spans="2:10" x14ac:dyDescent="0.25">
      <c r="B1028" s="511"/>
      <c r="C1028" s="508"/>
      <c r="D1028" s="508"/>
      <c r="E1028" s="186">
        <v>1933000115</v>
      </c>
      <c r="F1028" s="190" t="s">
        <v>264</v>
      </c>
      <c r="G1028" s="184"/>
      <c r="H1028" s="184">
        <v>100</v>
      </c>
      <c r="I1028" s="184">
        <v>100</v>
      </c>
      <c r="J1028" s="185">
        <v>105.64491000000001</v>
      </c>
    </row>
    <row r="1029" spans="2:10" x14ac:dyDescent="0.25">
      <c r="B1029" s="511"/>
      <c r="C1029" s="508"/>
      <c r="D1029" s="508"/>
      <c r="E1029" s="186">
        <v>1933000798</v>
      </c>
      <c r="F1029" s="190" t="s">
        <v>277</v>
      </c>
      <c r="G1029" s="184"/>
      <c r="H1029" s="184">
        <v>0</v>
      </c>
      <c r="I1029" s="184">
        <v>200</v>
      </c>
      <c r="J1029" s="185">
        <v>204.48580999999999</v>
      </c>
    </row>
    <row r="1030" spans="2:10" x14ac:dyDescent="0.25">
      <c r="B1030" s="511"/>
      <c r="C1030" s="508"/>
      <c r="D1030" s="508"/>
      <c r="E1030" s="186">
        <v>1934000780</v>
      </c>
      <c r="F1030" s="190" t="s">
        <v>877</v>
      </c>
      <c r="G1030" s="184"/>
      <c r="H1030" s="184">
        <v>2507</v>
      </c>
      <c r="I1030" s="184">
        <v>2950</v>
      </c>
      <c r="J1030" s="185">
        <v>2769.922</v>
      </c>
    </row>
    <row r="1031" spans="2:10" x14ac:dyDescent="0.25">
      <c r="B1031" s="511"/>
      <c r="C1031" s="508"/>
      <c r="D1031" s="508"/>
      <c r="E1031" s="186">
        <v>1935000410</v>
      </c>
      <c r="F1031" s="190" t="s">
        <v>878</v>
      </c>
      <c r="G1031" s="184"/>
      <c r="H1031" s="184">
        <v>270</v>
      </c>
      <c r="I1031" s="184">
        <v>295</v>
      </c>
      <c r="J1031" s="185">
        <v>236.41181</v>
      </c>
    </row>
    <row r="1032" spans="2:10" x14ac:dyDescent="0.25">
      <c r="B1032" s="511"/>
      <c r="C1032" s="508"/>
      <c r="D1032" s="509"/>
      <c r="E1032" s="186">
        <v>1939000410</v>
      </c>
      <c r="F1032" s="190" t="s">
        <v>879</v>
      </c>
      <c r="G1032" s="184"/>
      <c r="H1032" s="184">
        <v>1410</v>
      </c>
      <c r="I1032" s="184">
        <v>1360</v>
      </c>
      <c r="J1032" s="185">
        <v>1391.6783400000002</v>
      </c>
    </row>
    <row r="1033" spans="2:10" x14ac:dyDescent="0.25">
      <c r="B1033" s="511"/>
      <c r="C1033" s="508"/>
      <c r="D1033" s="255" t="s">
        <v>860</v>
      </c>
      <c r="E1033" s="191"/>
      <c r="F1033" s="191"/>
      <c r="G1033" s="192">
        <v>2</v>
      </c>
      <c r="H1033" s="192">
        <v>4933</v>
      </c>
      <c r="I1033" s="192">
        <v>5704</v>
      </c>
      <c r="J1033" s="193">
        <v>5790.2122499999996</v>
      </c>
    </row>
    <row r="1034" spans="2:10" x14ac:dyDescent="0.25">
      <c r="B1034" s="511"/>
      <c r="C1034" s="508"/>
      <c r="D1034" s="507" t="s">
        <v>138</v>
      </c>
      <c r="E1034" s="186">
        <v>1621500110</v>
      </c>
      <c r="F1034" s="190" t="s">
        <v>263</v>
      </c>
      <c r="G1034" s="184">
        <v>7.5</v>
      </c>
      <c r="H1034" s="184">
        <v>1700</v>
      </c>
      <c r="I1034" s="184">
        <v>1460</v>
      </c>
      <c r="J1034" s="185">
        <v>1080.23224</v>
      </c>
    </row>
    <row r="1035" spans="2:10" x14ac:dyDescent="0.25">
      <c r="B1035" s="511"/>
      <c r="C1035" s="508"/>
      <c r="D1035" s="508"/>
      <c r="E1035" s="186">
        <v>1621500130</v>
      </c>
      <c r="F1035" s="190" t="s">
        <v>265</v>
      </c>
      <c r="G1035" s="184"/>
      <c r="H1035" s="184">
        <v>200</v>
      </c>
      <c r="I1035" s="184">
        <v>170</v>
      </c>
      <c r="J1035" s="185">
        <v>172.85144</v>
      </c>
    </row>
    <row r="1036" spans="2:10" x14ac:dyDescent="0.25">
      <c r="B1036" s="511"/>
      <c r="C1036" s="508"/>
      <c r="D1036" s="509"/>
      <c r="E1036" s="186">
        <v>1621500140</v>
      </c>
      <c r="F1036" s="190" t="s">
        <v>266</v>
      </c>
      <c r="G1036" s="184"/>
      <c r="H1036" s="184">
        <v>120</v>
      </c>
      <c r="I1036" s="184">
        <v>120</v>
      </c>
      <c r="J1036" s="185">
        <v>115.6212</v>
      </c>
    </row>
    <row r="1037" spans="2:10" x14ac:dyDescent="0.25">
      <c r="B1037" s="511"/>
      <c r="C1037" s="509"/>
      <c r="D1037" s="255" t="s">
        <v>880</v>
      </c>
      <c r="E1037" s="191"/>
      <c r="F1037" s="191"/>
      <c r="G1037" s="192">
        <v>7.5</v>
      </c>
      <c r="H1037" s="192">
        <v>2020</v>
      </c>
      <c r="I1037" s="192">
        <v>1750</v>
      </c>
      <c r="J1037" s="193">
        <v>1368.70488</v>
      </c>
    </row>
    <row r="1038" spans="2:10" ht="20.399999999999999" x14ac:dyDescent="0.25">
      <c r="B1038" s="512"/>
      <c r="C1038" s="258" t="s">
        <v>19</v>
      </c>
      <c r="D1038" s="259"/>
      <c r="E1038" s="197"/>
      <c r="F1038" s="197"/>
      <c r="G1038" s="198">
        <v>25.8</v>
      </c>
      <c r="H1038" s="198">
        <v>23118</v>
      </c>
      <c r="I1038" s="198">
        <v>23697</v>
      </c>
      <c r="J1038" s="199">
        <v>23171.99453</v>
      </c>
    </row>
    <row r="1039" spans="2:10" ht="20.399999999999999" x14ac:dyDescent="0.25">
      <c r="B1039" s="248" t="s">
        <v>186</v>
      </c>
      <c r="C1039" s="249"/>
      <c r="D1039" s="249"/>
      <c r="E1039" s="200"/>
      <c r="F1039" s="200"/>
      <c r="G1039" s="201">
        <v>25.8</v>
      </c>
      <c r="H1039" s="201">
        <v>12796</v>
      </c>
      <c r="I1039" s="201">
        <v>13392</v>
      </c>
      <c r="J1039" s="202">
        <v>11868.426900000002</v>
      </c>
    </row>
    <row r="1040" spans="2:10" x14ac:dyDescent="0.25">
      <c r="B1040" s="510" t="s">
        <v>100</v>
      </c>
      <c r="C1040" s="507" t="s">
        <v>7</v>
      </c>
      <c r="D1040" s="507" t="s">
        <v>187</v>
      </c>
      <c r="E1040" s="186">
        <v>1318000410</v>
      </c>
      <c r="F1040" s="190" t="s">
        <v>881</v>
      </c>
      <c r="G1040" s="184"/>
      <c r="H1040" s="184">
        <v>-270</v>
      </c>
      <c r="I1040" s="184">
        <v>-270</v>
      </c>
      <c r="J1040" s="185">
        <v>-24.463999999999999</v>
      </c>
    </row>
    <row r="1041" spans="2:10" x14ac:dyDescent="0.25">
      <c r="B1041" s="511"/>
      <c r="C1041" s="508"/>
      <c r="D1041" s="508"/>
      <c r="E1041" s="186">
        <v>1318000411</v>
      </c>
      <c r="F1041" s="190" t="s">
        <v>882</v>
      </c>
      <c r="G1041" s="184"/>
      <c r="H1041" s="184">
        <v>-70</v>
      </c>
      <c r="I1041" s="184">
        <v>-70</v>
      </c>
      <c r="J1041" s="185">
        <v>-67.48</v>
      </c>
    </row>
    <row r="1042" spans="2:10" x14ac:dyDescent="0.25">
      <c r="B1042" s="511"/>
      <c r="C1042" s="508"/>
      <c r="D1042" s="508"/>
      <c r="E1042" s="186">
        <v>1318000412</v>
      </c>
      <c r="F1042" s="190" t="s">
        <v>883</v>
      </c>
      <c r="G1042" s="184"/>
      <c r="H1042" s="184">
        <v>-200</v>
      </c>
      <c r="I1042" s="184">
        <v>-390</v>
      </c>
      <c r="J1042" s="185">
        <v>-184.08</v>
      </c>
    </row>
    <row r="1043" spans="2:10" x14ac:dyDescent="0.25">
      <c r="B1043" s="511"/>
      <c r="C1043" s="508"/>
      <c r="D1043" s="508"/>
      <c r="E1043" s="186">
        <v>1318000413</v>
      </c>
      <c r="F1043" s="190" t="s">
        <v>884</v>
      </c>
      <c r="G1043" s="184"/>
      <c r="H1043" s="184">
        <v>-190</v>
      </c>
      <c r="I1043" s="184"/>
      <c r="J1043" s="185"/>
    </row>
    <row r="1044" spans="2:10" x14ac:dyDescent="0.25">
      <c r="B1044" s="511"/>
      <c r="C1044" s="508"/>
      <c r="D1044" s="508"/>
      <c r="E1044" s="186">
        <v>1318000420</v>
      </c>
      <c r="F1044" s="190" t="s">
        <v>885</v>
      </c>
      <c r="G1044" s="184"/>
      <c r="H1044" s="184">
        <v>-15</v>
      </c>
      <c r="I1044" s="184">
        <v>-15</v>
      </c>
      <c r="J1044" s="185">
        <v>0</v>
      </c>
    </row>
    <row r="1045" spans="2:10" x14ac:dyDescent="0.25">
      <c r="B1045" s="511"/>
      <c r="C1045" s="508"/>
      <c r="D1045" s="508"/>
      <c r="E1045" s="186">
        <v>1318000640</v>
      </c>
      <c r="F1045" s="190" t="s">
        <v>886</v>
      </c>
      <c r="G1045" s="184"/>
      <c r="H1045" s="184">
        <v>-100</v>
      </c>
      <c r="I1045" s="184">
        <v>-100</v>
      </c>
      <c r="J1045" s="185">
        <v>-65.34845</v>
      </c>
    </row>
    <row r="1046" spans="2:10" x14ac:dyDescent="0.25">
      <c r="B1046" s="511"/>
      <c r="C1046" s="508"/>
      <c r="D1046" s="508"/>
      <c r="E1046" s="186">
        <v>1318000921</v>
      </c>
      <c r="F1046" s="190" t="s">
        <v>887</v>
      </c>
      <c r="G1046" s="184"/>
      <c r="H1046" s="184">
        <v>-90</v>
      </c>
      <c r="I1046" s="184">
        <v>-90</v>
      </c>
      <c r="J1046" s="185">
        <v>-54</v>
      </c>
    </row>
    <row r="1047" spans="2:10" x14ac:dyDescent="0.25">
      <c r="B1047" s="511"/>
      <c r="C1047" s="508"/>
      <c r="D1047" s="509"/>
      <c r="E1047" s="186">
        <v>1318002410</v>
      </c>
      <c r="F1047" s="190" t="s">
        <v>888</v>
      </c>
      <c r="G1047" s="184"/>
      <c r="H1047" s="184">
        <v>-15</v>
      </c>
      <c r="I1047" s="184">
        <v>-15</v>
      </c>
      <c r="J1047" s="185">
        <v>0</v>
      </c>
    </row>
    <row r="1048" spans="2:10" ht="20.399999999999999" x14ac:dyDescent="0.25">
      <c r="B1048" s="511"/>
      <c r="C1048" s="508"/>
      <c r="D1048" s="255" t="s">
        <v>889</v>
      </c>
      <c r="E1048" s="191"/>
      <c r="F1048" s="191"/>
      <c r="G1048" s="192"/>
      <c r="H1048" s="192">
        <v>-950</v>
      </c>
      <c r="I1048" s="192">
        <v>-950</v>
      </c>
      <c r="J1048" s="193">
        <v>-395.37245000000001</v>
      </c>
    </row>
    <row r="1049" spans="2:10" x14ac:dyDescent="0.25">
      <c r="B1049" s="511"/>
      <c r="C1049" s="508"/>
      <c r="D1049" s="253" t="s">
        <v>100</v>
      </c>
      <c r="E1049" s="186">
        <v>1344400410</v>
      </c>
      <c r="F1049" s="190" t="s">
        <v>100</v>
      </c>
      <c r="G1049" s="184"/>
      <c r="H1049" s="184">
        <v>-110</v>
      </c>
      <c r="I1049" s="184">
        <v>-110</v>
      </c>
      <c r="J1049" s="185">
        <v>-107.10939999999999</v>
      </c>
    </row>
    <row r="1050" spans="2:10" ht="20.399999999999999" x14ac:dyDescent="0.25">
      <c r="B1050" s="511"/>
      <c r="C1050" s="509"/>
      <c r="D1050" s="255" t="s">
        <v>188</v>
      </c>
      <c r="E1050" s="191"/>
      <c r="F1050" s="191"/>
      <c r="G1050" s="192"/>
      <c r="H1050" s="192">
        <v>-110</v>
      </c>
      <c r="I1050" s="192">
        <v>-110</v>
      </c>
      <c r="J1050" s="193">
        <v>-107.10939999999999</v>
      </c>
    </row>
    <row r="1051" spans="2:10" ht="20.399999999999999" x14ac:dyDescent="0.25">
      <c r="B1051" s="511"/>
      <c r="C1051" s="256" t="s">
        <v>13</v>
      </c>
      <c r="D1051" s="257"/>
      <c r="E1051" s="194"/>
      <c r="F1051" s="194"/>
      <c r="G1051" s="195"/>
      <c r="H1051" s="195">
        <v>-1060</v>
      </c>
      <c r="I1051" s="195">
        <v>-1060</v>
      </c>
      <c r="J1051" s="196">
        <v>-502.48185000000001</v>
      </c>
    </row>
    <row r="1052" spans="2:10" x14ac:dyDescent="0.25">
      <c r="B1052" s="511"/>
      <c r="C1052" s="507" t="s">
        <v>14</v>
      </c>
      <c r="D1052" s="507" t="s">
        <v>187</v>
      </c>
      <c r="E1052" s="186">
        <v>1818000110</v>
      </c>
      <c r="F1052" s="190" t="s">
        <v>263</v>
      </c>
      <c r="G1052" s="184">
        <v>3.8</v>
      </c>
      <c r="H1052" s="184">
        <v>750</v>
      </c>
      <c r="I1052" s="184">
        <v>610</v>
      </c>
      <c r="J1052" s="185">
        <v>754.46269999999993</v>
      </c>
    </row>
    <row r="1053" spans="2:10" x14ac:dyDescent="0.25">
      <c r="B1053" s="511"/>
      <c r="C1053" s="508"/>
      <c r="D1053" s="508"/>
      <c r="E1053" s="186">
        <v>1818000111</v>
      </c>
      <c r="F1053" s="190" t="s">
        <v>890</v>
      </c>
      <c r="G1053" s="184"/>
      <c r="H1053" s="184">
        <v>70</v>
      </c>
      <c r="I1053" s="184">
        <v>70</v>
      </c>
      <c r="J1053" s="185">
        <v>78.615899999999996</v>
      </c>
    </row>
    <row r="1054" spans="2:10" x14ac:dyDescent="0.25">
      <c r="B1054" s="511"/>
      <c r="C1054" s="508"/>
      <c r="D1054" s="508"/>
      <c r="E1054" s="186">
        <v>1818000130</v>
      </c>
      <c r="F1054" s="190" t="s">
        <v>265</v>
      </c>
      <c r="G1054" s="184"/>
      <c r="H1054" s="184">
        <v>52</v>
      </c>
      <c r="I1054" s="184">
        <v>52</v>
      </c>
      <c r="J1054" s="185">
        <v>53.788029999999999</v>
      </c>
    </row>
    <row r="1055" spans="2:10" x14ac:dyDescent="0.25">
      <c r="B1055" s="511"/>
      <c r="C1055" s="508"/>
      <c r="D1055" s="508"/>
      <c r="E1055" s="186">
        <v>1818000140</v>
      </c>
      <c r="F1055" s="190" t="s">
        <v>266</v>
      </c>
      <c r="G1055" s="184"/>
      <c r="H1055" s="184">
        <v>30</v>
      </c>
      <c r="I1055" s="184">
        <v>30</v>
      </c>
      <c r="J1055" s="185">
        <v>20.519749999999998</v>
      </c>
    </row>
    <row r="1056" spans="2:10" x14ac:dyDescent="0.25">
      <c r="B1056" s="511"/>
      <c r="C1056" s="508"/>
      <c r="D1056" s="508"/>
      <c r="E1056" s="186">
        <v>1818000210</v>
      </c>
      <c r="F1056" s="190" t="s">
        <v>267</v>
      </c>
      <c r="G1056" s="184">
        <v>1</v>
      </c>
      <c r="H1056" s="184">
        <v>120</v>
      </c>
      <c r="I1056" s="184">
        <v>120</v>
      </c>
      <c r="J1056" s="185">
        <v>78.157880000000006</v>
      </c>
    </row>
    <row r="1057" spans="2:10" x14ac:dyDescent="0.25">
      <c r="B1057" s="511"/>
      <c r="C1057" s="508"/>
      <c r="D1057" s="508"/>
      <c r="E1057" s="186">
        <v>1818000430</v>
      </c>
      <c r="F1057" s="190" t="s">
        <v>143</v>
      </c>
      <c r="G1057" s="184"/>
      <c r="H1057" s="184">
        <v>120</v>
      </c>
      <c r="I1057" s="184">
        <v>120</v>
      </c>
      <c r="J1057" s="185">
        <v>108.73331</v>
      </c>
    </row>
    <row r="1058" spans="2:10" x14ac:dyDescent="0.25">
      <c r="B1058" s="511"/>
      <c r="C1058" s="508"/>
      <c r="D1058" s="508"/>
      <c r="E1058" s="186">
        <v>1818000550</v>
      </c>
      <c r="F1058" s="190" t="s">
        <v>464</v>
      </c>
      <c r="G1058" s="184"/>
      <c r="H1058" s="184">
        <v>15</v>
      </c>
      <c r="I1058" s="184">
        <v>15</v>
      </c>
      <c r="J1058" s="185">
        <v>0.17599999999999999</v>
      </c>
    </row>
    <row r="1059" spans="2:10" x14ac:dyDescent="0.25">
      <c r="B1059" s="511"/>
      <c r="C1059" s="508"/>
      <c r="D1059" s="508"/>
      <c r="E1059" s="186">
        <v>1818000750</v>
      </c>
      <c r="F1059" s="190" t="s">
        <v>891</v>
      </c>
      <c r="G1059" s="184"/>
      <c r="H1059" s="184">
        <v>140</v>
      </c>
      <c r="I1059" s="184">
        <v>300</v>
      </c>
      <c r="J1059" s="185">
        <v>129.02500000000001</v>
      </c>
    </row>
    <row r="1060" spans="2:10" x14ac:dyDescent="0.25">
      <c r="B1060" s="511"/>
      <c r="C1060" s="508"/>
      <c r="D1060" s="508"/>
      <c r="E1060" s="186">
        <v>1818000751</v>
      </c>
      <c r="F1060" s="190" t="s">
        <v>892</v>
      </c>
      <c r="G1060" s="184"/>
      <c r="H1060" s="184">
        <v>75</v>
      </c>
      <c r="I1060" s="184">
        <v>75</v>
      </c>
      <c r="J1060" s="185">
        <v>51.33</v>
      </c>
    </row>
    <row r="1061" spans="2:10" x14ac:dyDescent="0.25">
      <c r="B1061" s="511"/>
      <c r="C1061" s="508"/>
      <c r="D1061" s="508"/>
      <c r="E1061" s="186">
        <v>1818000780</v>
      </c>
      <c r="F1061" s="190" t="s">
        <v>381</v>
      </c>
      <c r="G1061" s="184"/>
      <c r="H1061" s="184">
        <v>115</v>
      </c>
      <c r="I1061" s="184">
        <v>115</v>
      </c>
      <c r="J1061" s="185">
        <v>16.139690000000002</v>
      </c>
    </row>
    <row r="1062" spans="2:10" x14ac:dyDescent="0.25">
      <c r="B1062" s="511"/>
      <c r="C1062" s="508"/>
      <c r="D1062" s="508"/>
      <c r="E1062" s="186">
        <v>1818000781</v>
      </c>
      <c r="F1062" s="190" t="s">
        <v>893</v>
      </c>
      <c r="G1062" s="184"/>
      <c r="H1062" s="184">
        <v>35</v>
      </c>
      <c r="I1062" s="184">
        <v>35</v>
      </c>
      <c r="J1062" s="185">
        <v>6.1660000000000004</v>
      </c>
    </row>
    <row r="1063" spans="2:10" x14ac:dyDescent="0.25">
      <c r="B1063" s="511"/>
      <c r="C1063" s="508"/>
      <c r="D1063" s="508"/>
      <c r="E1063" s="186">
        <v>1818000782</v>
      </c>
      <c r="F1063" s="190" t="s">
        <v>894</v>
      </c>
      <c r="G1063" s="184"/>
      <c r="H1063" s="184">
        <v>133</v>
      </c>
      <c r="I1063" s="184"/>
      <c r="J1063" s="185"/>
    </row>
    <row r="1064" spans="2:10" x14ac:dyDescent="0.25">
      <c r="B1064" s="511"/>
      <c r="C1064" s="508"/>
      <c r="D1064" s="508"/>
      <c r="E1064" s="186">
        <v>1818002750</v>
      </c>
      <c r="F1064" s="190" t="s">
        <v>895</v>
      </c>
      <c r="G1064" s="184"/>
      <c r="H1064" s="184">
        <v>15</v>
      </c>
      <c r="I1064" s="184">
        <v>15</v>
      </c>
      <c r="J1064" s="185">
        <v>0</v>
      </c>
    </row>
    <row r="1065" spans="2:10" x14ac:dyDescent="0.25">
      <c r="B1065" s="511"/>
      <c r="C1065" s="508"/>
      <c r="D1065" s="509"/>
      <c r="E1065" s="186">
        <v>1869000784</v>
      </c>
      <c r="F1065" s="190" t="s">
        <v>276</v>
      </c>
      <c r="G1065" s="184"/>
      <c r="H1065" s="184">
        <v>15</v>
      </c>
      <c r="I1065" s="184">
        <v>15</v>
      </c>
      <c r="J1065" s="185">
        <v>13.793530000000001</v>
      </c>
    </row>
    <row r="1066" spans="2:10" ht="20.399999999999999" x14ac:dyDescent="0.25">
      <c r="B1066" s="511"/>
      <c r="C1066" s="508"/>
      <c r="D1066" s="255" t="s">
        <v>889</v>
      </c>
      <c r="E1066" s="191"/>
      <c r="F1066" s="191"/>
      <c r="G1066" s="192">
        <v>4.8</v>
      </c>
      <c r="H1066" s="192">
        <v>1685</v>
      </c>
      <c r="I1066" s="192">
        <v>1572</v>
      </c>
      <c r="J1066" s="193">
        <v>1310.9077899999997</v>
      </c>
    </row>
    <row r="1067" spans="2:10" x14ac:dyDescent="0.25">
      <c r="B1067" s="511"/>
      <c r="C1067" s="508"/>
      <c r="D1067" s="507" t="s">
        <v>100</v>
      </c>
      <c r="E1067" s="186">
        <v>1844420110</v>
      </c>
      <c r="F1067" s="190" t="s">
        <v>896</v>
      </c>
      <c r="G1067" s="184">
        <v>3</v>
      </c>
      <c r="H1067" s="184">
        <v>450</v>
      </c>
      <c r="I1067" s="184">
        <v>0</v>
      </c>
      <c r="J1067" s="185">
        <v>76.152059999999992</v>
      </c>
    </row>
    <row r="1068" spans="2:10" x14ac:dyDescent="0.25">
      <c r="B1068" s="511"/>
      <c r="C1068" s="508"/>
      <c r="D1068" s="508"/>
      <c r="E1068" s="186">
        <v>1844420130</v>
      </c>
      <c r="F1068" s="190" t="s">
        <v>265</v>
      </c>
      <c r="G1068" s="184"/>
      <c r="H1068" s="184">
        <v>50</v>
      </c>
      <c r="I1068" s="184">
        <v>0</v>
      </c>
      <c r="J1068" s="185">
        <v>4.6842700000000006</v>
      </c>
    </row>
    <row r="1069" spans="2:10" x14ac:dyDescent="0.25">
      <c r="B1069" s="511"/>
      <c r="C1069" s="508"/>
      <c r="D1069" s="508"/>
      <c r="E1069" s="186">
        <v>1844420140</v>
      </c>
      <c r="F1069" s="190" t="s">
        <v>281</v>
      </c>
      <c r="G1069" s="184"/>
      <c r="H1069" s="184">
        <v>50</v>
      </c>
      <c r="I1069" s="184">
        <v>0</v>
      </c>
      <c r="J1069" s="185">
        <v>7.0043500000000005</v>
      </c>
    </row>
    <row r="1070" spans="2:10" x14ac:dyDescent="0.25">
      <c r="B1070" s="511"/>
      <c r="C1070" s="508"/>
      <c r="D1070" s="509"/>
      <c r="E1070" s="186">
        <v>1844420750</v>
      </c>
      <c r="F1070" s="190" t="s">
        <v>100</v>
      </c>
      <c r="G1070" s="184"/>
      <c r="H1070" s="184">
        <v>750</v>
      </c>
      <c r="I1070" s="184">
        <v>560</v>
      </c>
      <c r="J1070" s="185">
        <v>481.90181000000001</v>
      </c>
    </row>
    <row r="1071" spans="2:10" ht="20.399999999999999" x14ac:dyDescent="0.25">
      <c r="B1071" s="511"/>
      <c r="C1071" s="509"/>
      <c r="D1071" s="255" t="s">
        <v>188</v>
      </c>
      <c r="E1071" s="191"/>
      <c r="F1071" s="191"/>
      <c r="G1071" s="192">
        <v>3</v>
      </c>
      <c r="H1071" s="192">
        <v>1300</v>
      </c>
      <c r="I1071" s="192">
        <v>560</v>
      </c>
      <c r="J1071" s="193">
        <v>569.74248999999998</v>
      </c>
    </row>
    <row r="1072" spans="2:10" ht="20.399999999999999" x14ac:dyDescent="0.25">
      <c r="B1072" s="512"/>
      <c r="C1072" s="258" t="s">
        <v>19</v>
      </c>
      <c r="D1072" s="259"/>
      <c r="E1072" s="197"/>
      <c r="F1072" s="197"/>
      <c r="G1072" s="198">
        <v>7.8</v>
      </c>
      <c r="H1072" s="198">
        <v>2985</v>
      </c>
      <c r="I1072" s="198">
        <v>2132</v>
      </c>
      <c r="J1072" s="199">
        <v>1880.6502799999996</v>
      </c>
    </row>
    <row r="1073" spans="2:10" ht="20.399999999999999" x14ac:dyDescent="0.25">
      <c r="B1073" s="248" t="s">
        <v>188</v>
      </c>
      <c r="C1073" s="249"/>
      <c r="D1073" s="249"/>
      <c r="E1073" s="203"/>
      <c r="F1073" s="203"/>
      <c r="G1073" s="201">
        <v>7.8</v>
      </c>
      <c r="H1073" s="201">
        <v>1925</v>
      </c>
      <c r="I1073" s="201">
        <v>1072</v>
      </c>
      <c r="J1073" s="202">
        <v>1378.1684299999999</v>
      </c>
    </row>
    <row r="1074" spans="2:10" ht="21" customHeight="1" x14ac:dyDescent="0.25">
      <c r="B1074" s="510" t="s">
        <v>101</v>
      </c>
      <c r="C1074" s="507" t="s">
        <v>14</v>
      </c>
      <c r="D1074" s="507" t="s">
        <v>238</v>
      </c>
      <c r="E1074" s="186">
        <v>1611100110</v>
      </c>
      <c r="F1074" s="190" t="s">
        <v>897</v>
      </c>
      <c r="G1074" s="184"/>
      <c r="H1074" s="184">
        <v>0</v>
      </c>
      <c r="I1074" s="184">
        <v>0</v>
      </c>
      <c r="J1074" s="185">
        <v>22.93526</v>
      </c>
    </row>
    <row r="1075" spans="2:10" x14ac:dyDescent="0.25">
      <c r="B1075" s="511"/>
      <c r="C1075" s="508"/>
      <c r="D1075" s="508"/>
      <c r="E1075" s="186">
        <v>1611100130</v>
      </c>
      <c r="F1075" s="190" t="s">
        <v>898</v>
      </c>
      <c r="G1075" s="184"/>
      <c r="H1075" s="184">
        <v>0</v>
      </c>
      <c r="I1075" s="184">
        <v>0</v>
      </c>
      <c r="J1075" s="185">
        <v>24.068990000000003</v>
      </c>
    </row>
    <row r="1076" spans="2:10" x14ac:dyDescent="0.25">
      <c r="B1076" s="511"/>
      <c r="C1076" s="508"/>
      <c r="D1076" s="508"/>
      <c r="E1076" s="186">
        <v>1611100140</v>
      </c>
      <c r="F1076" s="190" t="s">
        <v>899</v>
      </c>
      <c r="G1076" s="184"/>
      <c r="H1076" s="184">
        <v>0</v>
      </c>
      <c r="I1076" s="184">
        <v>0</v>
      </c>
      <c r="J1076" s="185">
        <v>32.31279</v>
      </c>
    </row>
    <row r="1077" spans="2:10" x14ac:dyDescent="0.25">
      <c r="B1077" s="511"/>
      <c r="C1077" s="508"/>
      <c r="D1077" s="508"/>
      <c r="E1077" s="186">
        <v>1614000110</v>
      </c>
      <c r="F1077" s="190" t="s">
        <v>897</v>
      </c>
      <c r="G1077" s="184">
        <v>5</v>
      </c>
      <c r="H1077" s="184">
        <v>1420</v>
      </c>
      <c r="I1077" s="184">
        <v>1300</v>
      </c>
      <c r="J1077" s="185">
        <v>968.57325000000003</v>
      </c>
    </row>
    <row r="1078" spans="2:10" x14ac:dyDescent="0.25">
      <c r="B1078" s="511"/>
      <c r="C1078" s="508"/>
      <c r="D1078" s="508"/>
      <c r="E1078" s="186">
        <v>1614000130</v>
      </c>
      <c r="F1078" s="190" t="s">
        <v>898</v>
      </c>
      <c r="G1078" s="184"/>
      <c r="H1078" s="184">
        <v>70</v>
      </c>
      <c r="I1078" s="184">
        <v>70</v>
      </c>
      <c r="J1078" s="185">
        <v>48.975949999999997</v>
      </c>
    </row>
    <row r="1079" spans="2:10" x14ac:dyDescent="0.25">
      <c r="B1079" s="511"/>
      <c r="C1079" s="508"/>
      <c r="D1079" s="508"/>
      <c r="E1079" s="186">
        <v>1614000140</v>
      </c>
      <c r="F1079" s="190" t="s">
        <v>899</v>
      </c>
      <c r="G1079" s="184"/>
      <c r="H1079" s="184">
        <v>70</v>
      </c>
      <c r="I1079" s="184">
        <v>70</v>
      </c>
      <c r="J1079" s="185">
        <v>62.675080000000001</v>
      </c>
    </row>
    <row r="1080" spans="2:10" x14ac:dyDescent="0.25">
      <c r="B1080" s="511"/>
      <c r="C1080" s="508"/>
      <c r="D1080" s="508"/>
      <c r="E1080" s="186">
        <v>1614000550</v>
      </c>
      <c r="F1080" s="190" t="s">
        <v>900</v>
      </c>
      <c r="G1080" s="184"/>
      <c r="H1080" s="184">
        <v>1500</v>
      </c>
      <c r="I1080" s="184">
        <v>1300</v>
      </c>
      <c r="J1080" s="185">
        <v>1301.8013999999998</v>
      </c>
    </row>
    <row r="1081" spans="2:10" x14ac:dyDescent="0.25">
      <c r="B1081" s="511"/>
      <c r="C1081" s="508"/>
      <c r="D1081" s="509"/>
      <c r="E1081" s="186">
        <v>1614000780</v>
      </c>
      <c r="F1081" s="190" t="s">
        <v>901</v>
      </c>
      <c r="G1081" s="184"/>
      <c r="H1081" s="184">
        <v>5</v>
      </c>
      <c r="I1081" s="184">
        <v>5</v>
      </c>
      <c r="J1081" s="185">
        <v>0.78451000000000004</v>
      </c>
    </row>
    <row r="1082" spans="2:10" ht="20.399999999999999" x14ac:dyDescent="0.25">
      <c r="B1082" s="511"/>
      <c r="C1082" s="509"/>
      <c r="D1082" s="255" t="s">
        <v>902</v>
      </c>
      <c r="E1082" s="191"/>
      <c r="F1082" s="191"/>
      <c r="G1082" s="192">
        <v>5</v>
      </c>
      <c r="H1082" s="192">
        <v>3065</v>
      </c>
      <c r="I1082" s="192">
        <v>2745</v>
      </c>
      <c r="J1082" s="193">
        <v>2462.1272299999996</v>
      </c>
    </row>
    <row r="1083" spans="2:10" ht="20.399999999999999" x14ac:dyDescent="0.25">
      <c r="B1083" s="512"/>
      <c r="C1083" s="258" t="s">
        <v>19</v>
      </c>
      <c r="D1083" s="259"/>
      <c r="E1083" s="197"/>
      <c r="F1083" s="197"/>
      <c r="G1083" s="198">
        <v>5</v>
      </c>
      <c r="H1083" s="198">
        <v>3065</v>
      </c>
      <c r="I1083" s="198">
        <v>2745</v>
      </c>
      <c r="J1083" s="199">
        <v>2462.1272299999996</v>
      </c>
    </row>
    <row r="1084" spans="2:10" ht="40.799999999999997" x14ac:dyDescent="0.25">
      <c r="B1084" s="248" t="s">
        <v>239</v>
      </c>
      <c r="C1084" s="249"/>
      <c r="D1084" s="249"/>
      <c r="E1084" s="200"/>
      <c r="F1084" s="200"/>
      <c r="G1084" s="201">
        <v>5</v>
      </c>
      <c r="H1084" s="201">
        <v>3065</v>
      </c>
      <c r="I1084" s="201">
        <v>2745</v>
      </c>
      <c r="J1084" s="202">
        <v>2462.1272299999996</v>
      </c>
    </row>
    <row r="1085" spans="2:10" ht="21" customHeight="1" x14ac:dyDescent="0.25">
      <c r="B1085" s="510" t="s">
        <v>102</v>
      </c>
      <c r="C1085" s="507" t="s">
        <v>14</v>
      </c>
      <c r="D1085" s="507" t="s">
        <v>102</v>
      </c>
      <c r="E1085" s="186">
        <v>1613100110</v>
      </c>
      <c r="F1085" s="190" t="s">
        <v>903</v>
      </c>
      <c r="G1085" s="184">
        <v>18.5</v>
      </c>
      <c r="H1085" s="184">
        <v>4550</v>
      </c>
      <c r="I1085" s="184">
        <v>4190</v>
      </c>
      <c r="J1085" s="185">
        <v>4002.8193199999996</v>
      </c>
    </row>
    <row r="1086" spans="2:10" x14ac:dyDescent="0.25">
      <c r="B1086" s="511"/>
      <c r="C1086" s="508"/>
      <c r="D1086" s="508"/>
      <c r="E1086" s="186">
        <v>1613100115</v>
      </c>
      <c r="F1086" s="190" t="s">
        <v>264</v>
      </c>
      <c r="G1086" s="184"/>
      <c r="H1086" s="184">
        <v>100</v>
      </c>
      <c r="I1086" s="184">
        <v>100</v>
      </c>
      <c r="J1086" s="185">
        <v>105.646</v>
      </c>
    </row>
    <row r="1087" spans="2:10" x14ac:dyDescent="0.25">
      <c r="B1087" s="511"/>
      <c r="C1087" s="508"/>
      <c r="D1087" s="508"/>
      <c r="E1087" s="186">
        <v>1613100130</v>
      </c>
      <c r="F1087" s="190" t="s">
        <v>265</v>
      </c>
      <c r="G1087" s="184"/>
      <c r="H1087" s="184">
        <v>570</v>
      </c>
      <c r="I1087" s="184">
        <v>570</v>
      </c>
      <c r="J1087" s="185">
        <v>551.09165000000007</v>
      </c>
    </row>
    <row r="1088" spans="2:10" x14ac:dyDescent="0.25">
      <c r="B1088" s="511"/>
      <c r="C1088" s="508"/>
      <c r="D1088" s="508"/>
      <c r="E1088" s="186">
        <v>1613100140</v>
      </c>
      <c r="F1088" s="190" t="s">
        <v>266</v>
      </c>
      <c r="G1088" s="184"/>
      <c r="H1088" s="184">
        <v>420</v>
      </c>
      <c r="I1088" s="184">
        <v>390</v>
      </c>
      <c r="J1088" s="185">
        <v>414.68349999999998</v>
      </c>
    </row>
    <row r="1089" spans="2:10" x14ac:dyDescent="0.25">
      <c r="B1089" s="511"/>
      <c r="C1089" s="508"/>
      <c r="D1089" s="508"/>
      <c r="E1089" s="186">
        <v>1613100210</v>
      </c>
      <c r="F1089" s="190" t="s">
        <v>267</v>
      </c>
      <c r="G1089" s="184">
        <v>0.6</v>
      </c>
      <c r="H1089" s="184">
        <v>60</v>
      </c>
      <c r="I1089" s="184">
        <v>60</v>
      </c>
      <c r="J1089" s="185">
        <v>55.058750000000003</v>
      </c>
    </row>
    <row r="1090" spans="2:10" x14ac:dyDescent="0.25">
      <c r="B1090" s="511"/>
      <c r="C1090" s="508"/>
      <c r="D1090" s="508"/>
      <c r="E1090" s="186">
        <v>1613100523</v>
      </c>
      <c r="F1090" s="190" t="s">
        <v>904</v>
      </c>
      <c r="G1090" s="184"/>
      <c r="H1090" s="184">
        <v>2984</v>
      </c>
      <c r="I1090" s="184">
        <v>2860</v>
      </c>
      <c r="J1090" s="185">
        <v>2529.6748600000001</v>
      </c>
    </row>
    <row r="1091" spans="2:10" x14ac:dyDescent="0.25">
      <c r="B1091" s="511"/>
      <c r="C1091" s="508"/>
      <c r="D1091" s="508"/>
      <c r="E1091" s="186">
        <v>1613100550</v>
      </c>
      <c r="F1091" s="190" t="s">
        <v>905</v>
      </c>
      <c r="G1091" s="184"/>
      <c r="H1091" s="184">
        <v>330</v>
      </c>
      <c r="I1091" s="184">
        <v>250</v>
      </c>
      <c r="J1091" s="185">
        <v>233.93244000000001</v>
      </c>
    </row>
    <row r="1092" spans="2:10" x14ac:dyDescent="0.25">
      <c r="B1092" s="511"/>
      <c r="C1092" s="508"/>
      <c r="D1092" s="508"/>
      <c r="E1092" s="186">
        <v>1613100593</v>
      </c>
      <c r="F1092" s="190" t="s">
        <v>273</v>
      </c>
      <c r="G1092" s="184"/>
      <c r="H1092" s="184">
        <v>86</v>
      </c>
      <c r="I1092" s="184">
        <v>80</v>
      </c>
      <c r="J1092" s="185">
        <v>47.384999999999998</v>
      </c>
    </row>
    <row r="1093" spans="2:10" x14ac:dyDescent="0.25">
      <c r="B1093" s="511"/>
      <c r="C1093" s="508"/>
      <c r="D1093" s="508"/>
      <c r="E1093" s="186">
        <v>1613100780</v>
      </c>
      <c r="F1093" s="190" t="s">
        <v>906</v>
      </c>
      <c r="G1093" s="184"/>
      <c r="H1093" s="184">
        <v>1000</v>
      </c>
      <c r="I1093" s="184">
        <v>600</v>
      </c>
      <c r="J1093" s="185">
        <v>390.91133000000002</v>
      </c>
    </row>
    <row r="1094" spans="2:10" x14ac:dyDescent="0.25">
      <c r="B1094" s="511"/>
      <c r="C1094" s="508"/>
      <c r="D1094" s="508"/>
      <c r="E1094" s="186">
        <v>1613100781</v>
      </c>
      <c r="F1094" s="190" t="s">
        <v>907</v>
      </c>
      <c r="G1094" s="184"/>
      <c r="H1094" s="184">
        <v>1900</v>
      </c>
      <c r="I1094" s="184">
        <v>1800</v>
      </c>
      <c r="J1094" s="185">
        <v>1671.828</v>
      </c>
    </row>
    <row r="1095" spans="2:10" x14ac:dyDescent="0.25">
      <c r="B1095" s="511"/>
      <c r="C1095" s="508"/>
      <c r="D1095" s="508"/>
      <c r="E1095" s="186">
        <v>1613100782</v>
      </c>
      <c r="F1095" s="190" t="s">
        <v>908</v>
      </c>
      <c r="G1095" s="184"/>
      <c r="H1095" s="184">
        <v>35</v>
      </c>
      <c r="I1095" s="184">
        <v>35</v>
      </c>
      <c r="J1095" s="185">
        <v>17.728540000000002</v>
      </c>
    </row>
    <row r="1096" spans="2:10" x14ac:dyDescent="0.25">
      <c r="B1096" s="511"/>
      <c r="C1096" s="508"/>
      <c r="D1096" s="508"/>
      <c r="E1096" s="186">
        <v>1613100783</v>
      </c>
      <c r="F1096" s="190" t="s">
        <v>909</v>
      </c>
      <c r="G1096" s="184"/>
      <c r="H1096" s="184">
        <v>400</v>
      </c>
      <c r="I1096" s="184">
        <v>300</v>
      </c>
      <c r="J1096" s="185">
        <v>357.76513</v>
      </c>
    </row>
    <row r="1097" spans="2:10" x14ac:dyDescent="0.25">
      <c r="B1097" s="511"/>
      <c r="C1097" s="508"/>
      <c r="D1097" s="508"/>
      <c r="E1097" s="186">
        <v>1613100785</v>
      </c>
      <c r="F1097" s="190" t="s">
        <v>910</v>
      </c>
      <c r="G1097" s="184"/>
      <c r="H1097" s="184">
        <v>13</v>
      </c>
      <c r="I1097" s="184">
        <v>13</v>
      </c>
      <c r="J1097" s="185">
        <v>9.89</v>
      </c>
    </row>
    <row r="1098" spans="2:10" x14ac:dyDescent="0.25">
      <c r="B1098" s="511"/>
      <c r="C1098" s="508"/>
      <c r="D1098" s="508"/>
      <c r="E1098" s="186">
        <v>1613100786</v>
      </c>
      <c r="F1098" s="190" t="s">
        <v>911</v>
      </c>
      <c r="G1098" s="184"/>
      <c r="H1098" s="184">
        <v>695</v>
      </c>
      <c r="I1098" s="184">
        <v>695</v>
      </c>
      <c r="J1098" s="185">
        <v>667.42581000000007</v>
      </c>
    </row>
    <row r="1099" spans="2:10" x14ac:dyDescent="0.25">
      <c r="B1099" s="511"/>
      <c r="C1099" s="508"/>
      <c r="D1099" s="508"/>
      <c r="E1099" s="186">
        <v>1616000521</v>
      </c>
      <c r="F1099" s="190" t="s">
        <v>912</v>
      </c>
      <c r="G1099" s="184"/>
      <c r="H1099" s="184">
        <v>825</v>
      </c>
      <c r="I1099" s="184">
        <v>525</v>
      </c>
      <c r="J1099" s="185">
        <v>350.67659000000003</v>
      </c>
    </row>
    <row r="1100" spans="2:10" x14ac:dyDescent="0.25">
      <c r="B1100" s="511"/>
      <c r="C1100" s="508"/>
      <c r="D1100" s="508"/>
      <c r="E1100" s="186">
        <v>1616000780</v>
      </c>
      <c r="F1100" s="190" t="s">
        <v>300</v>
      </c>
      <c r="G1100" s="184"/>
      <c r="H1100" s="184">
        <v>10</v>
      </c>
      <c r="I1100" s="184">
        <v>10</v>
      </c>
      <c r="J1100" s="185">
        <v>9.2729300000000006</v>
      </c>
    </row>
    <row r="1101" spans="2:10" x14ac:dyDescent="0.25">
      <c r="B1101" s="511"/>
      <c r="C1101" s="508"/>
      <c r="D1101" s="509"/>
      <c r="E1101" s="186">
        <v>1616000980</v>
      </c>
      <c r="F1101" s="190" t="s">
        <v>913</v>
      </c>
      <c r="G1101" s="184"/>
      <c r="H1101" s="184">
        <v>160</v>
      </c>
      <c r="I1101" s="184">
        <v>160</v>
      </c>
      <c r="J1101" s="185">
        <v>144.9734</v>
      </c>
    </row>
    <row r="1102" spans="2:10" ht="20.399999999999999" x14ac:dyDescent="0.25">
      <c r="B1102" s="511"/>
      <c r="C1102" s="509"/>
      <c r="D1102" s="255" t="s">
        <v>240</v>
      </c>
      <c r="E1102" s="191"/>
      <c r="F1102" s="191"/>
      <c r="G1102" s="192">
        <v>19.100000000000001</v>
      </c>
      <c r="H1102" s="192">
        <v>14138</v>
      </c>
      <c r="I1102" s="192">
        <v>12638</v>
      </c>
      <c r="J1102" s="193">
        <v>11560.763249999998</v>
      </c>
    </row>
    <row r="1103" spans="2:10" ht="20.399999999999999" x14ac:dyDescent="0.25">
      <c r="B1103" s="512"/>
      <c r="C1103" s="258" t="s">
        <v>19</v>
      </c>
      <c r="D1103" s="259"/>
      <c r="E1103" s="197"/>
      <c r="F1103" s="197"/>
      <c r="G1103" s="198">
        <v>19.100000000000001</v>
      </c>
      <c r="H1103" s="198">
        <v>14138</v>
      </c>
      <c r="I1103" s="198">
        <v>12638</v>
      </c>
      <c r="J1103" s="199">
        <v>11560.763249999998</v>
      </c>
    </row>
    <row r="1104" spans="2:10" ht="30.6" x14ac:dyDescent="0.25">
      <c r="B1104" s="248" t="s">
        <v>240</v>
      </c>
      <c r="C1104" s="249"/>
      <c r="D1104" s="249"/>
      <c r="E1104" s="200"/>
      <c r="F1104" s="200"/>
      <c r="G1104" s="201">
        <v>19.100000000000001</v>
      </c>
      <c r="H1104" s="201">
        <v>14138</v>
      </c>
      <c r="I1104" s="201">
        <v>12638</v>
      </c>
      <c r="J1104" s="202">
        <v>11560.763249999998</v>
      </c>
    </row>
    <row r="1105" spans="2:10" x14ac:dyDescent="0.25">
      <c r="B1105" s="510" t="s">
        <v>103</v>
      </c>
      <c r="C1105" s="507" t="s">
        <v>14</v>
      </c>
      <c r="D1105" s="507" t="s">
        <v>103</v>
      </c>
      <c r="E1105" s="186">
        <v>1091000310</v>
      </c>
      <c r="F1105" s="190" t="s">
        <v>809</v>
      </c>
      <c r="G1105" s="184">
        <v>270</v>
      </c>
      <c r="H1105" s="184">
        <v>44000</v>
      </c>
      <c r="I1105" s="184">
        <v>41500</v>
      </c>
      <c r="J1105" s="185">
        <v>39319.512280000003</v>
      </c>
    </row>
    <row r="1106" spans="2:10" x14ac:dyDescent="0.25">
      <c r="B1106" s="511"/>
      <c r="C1106" s="508"/>
      <c r="D1106" s="508"/>
      <c r="E1106" s="186">
        <v>1091000311</v>
      </c>
      <c r="F1106" s="190" t="s">
        <v>914</v>
      </c>
      <c r="G1106" s="184">
        <v>2</v>
      </c>
      <c r="H1106" s="184">
        <v>175</v>
      </c>
      <c r="I1106" s="184">
        <v>180</v>
      </c>
      <c r="J1106" s="185">
        <v>165.00701999999998</v>
      </c>
    </row>
    <row r="1107" spans="2:10" x14ac:dyDescent="0.25">
      <c r="B1107" s="511"/>
      <c r="C1107" s="508"/>
      <c r="D1107" s="509"/>
      <c r="E1107" s="186">
        <v>1091000999</v>
      </c>
      <c r="F1107" s="190" t="s">
        <v>915</v>
      </c>
      <c r="G1107" s="184"/>
      <c r="H1107" s="184">
        <v>-44175</v>
      </c>
      <c r="I1107" s="184">
        <v>-41680</v>
      </c>
      <c r="J1107" s="185">
        <v>-39484.5193</v>
      </c>
    </row>
    <row r="1108" spans="2:10" x14ac:dyDescent="0.25">
      <c r="B1108" s="511"/>
      <c r="C1108" s="509"/>
      <c r="D1108" s="255" t="s">
        <v>916</v>
      </c>
      <c r="E1108" s="191"/>
      <c r="F1108" s="191"/>
      <c r="G1108" s="192">
        <v>272</v>
      </c>
      <c r="H1108" s="192">
        <v>0</v>
      </c>
      <c r="I1108" s="192">
        <v>0</v>
      </c>
      <c r="J1108" s="193">
        <v>0</v>
      </c>
    </row>
    <row r="1109" spans="2:10" ht="20.399999999999999" x14ac:dyDescent="0.25">
      <c r="B1109" s="512"/>
      <c r="C1109" s="258" t="s">
        <v>19</v>
      </c>
      <c r="D1109" s="259"/>
      <c r="E1109" s="197"/>
      <c r="F1109" s="197"/>
      <c r="G1109" s="198">
        <v>272</v>
      </c>
      <c r="H1109" s="198">
        <v>0</v>
      </c>
      <c r="I1109" s="198">
        <v>0</v>
      </c>
      <c r="J1109" s="199">
        <v>0</v>
      </c>
    </row>
    <row r="1110" spans="2:10" x14ac:dyDescent="0.25">
      <c r="B1110" s="248" t="s">
        <v>916</v>
      </c>
      <c r="C1110" s="249"/>
      <c r="D1110" s="249"/>
      <c r="E1110" s="200"/>
      <c r="F1110" s="200"/>
      <c r="G1110" s="201">
        <v>272</v>
      </c>
      <c r="H1110" s="201">
        <v>0</v>
      </c>
      <c r="I1110" s="201">
        <v>0</v>
      </c>
      <c r="J1110" s="202">
        <v>0</v>
      </c>
    </row>
    <row r="1111" spans="2:10" x14ac:dyDescent="0.25">
      <c r="B1111" s="510" t="s">
        <v>104</v>
      </c>
      <c r="C1111" s="507" t="s">
        <v>7</v>
      </c>
      <c r="D1111" s="507" t="s">
        <v>189</v>
      </c>
      <c r="E1111" s="186">
        <v>1269000410</v>
      </c>
      <c r="F1111" s="190" t="s">
        <v>917</v>
      </c>
      <c r="G1111" s="184"/>
      <c r="H1111" s="184">
        <v>-30</v>
      </c>
      <c r="I1111" s="184">
        <v>-30</v>
      </c>
      <c r="J1111" s="185">
        <v>-8.5</v>
      </c>
    </row>
    <row r="1112" spans="2:10" x14ac:dyDescent="0.25">
      <c r="B1112" s="511"/>
      <c r="C1112" s="508"/>
      <c r="D1112" s="509"/>
      <c r="E1112" s="186">
        <v>1269000420</v>
      </c>
      <c r="F1112" s="190" t="s">
        <v>918</v>
      </c>
      <c r="G1112" s="184"/>
      <c r="H1112" s="184">
        <v>-42</v>
      </c>
      <c r="I1112" s="184">
        <v>-35</v>
      </c>
      <c r="J1112" s="185">
        <v>-20.7</v>
      </c>
    </row>
    <row r="1113" spans="2:10" x14ac:dyDescent="0.25">
      <c r="B1113" s="511"/>
      <c r="C1113" s="508"/>
      <c r="D1113" s="255" t="s">
        <v>919</v>
      </c>
      <c r="E1113" s="191"/>
      <c r="F1113" s="191"/>
      <c r="G1113" s="192"/>
      <c r="H1113" s="192">
        <v>-72</v>
      </c>
      <c r="I1113" s="192">
        <v>-65</v>
      </c>
      <c r="J1113" s="193">
        <v>-29.2</v>
      </c>
    </row>
    <row r="1114" spans="2:10" x14ac:dyDescent="0.25">
      <c r="B1114" s="511"/>
      <c r="C1114" s="508"/>
      <c r="D1114" s="507" t="s">
        <v>190</v>
      </c>
      <c r="E1114" s="186">
        <v>1324003410</v>
      </c>
      <c r="F1114" s="190" t="s">
        <v>920</v>
      </c>
      <c r="G1114" s="184"/>
      <c r="H1114" s="184">
        <v>-120</v>
      </c>
      <c r="I1114" s="184">
        <v>-120</v>
      </c>
      <c r="J1114" s="185">
        <v>-131.91969</v>
      </c>
    </row>
    <row r="1115" spans="2:10" x14ac:dyDescent="0.25">
      <c r="B1115" s="511"/>
      <c r="C1115" s="508"/>
      <c r="D1115" s="508"/>
      <c r="E1115" s="186">
        <v>1324003412</v>
      </c>
      <c r="F1115" s="190" t="s">
        <v>921</v>
      </c>
      <c r="G1115" s="184"/>
      <c r="H1115" s="184">
        <v>-572</v>
      </c>
      <c r="I1115" s="184">
        <v>-490</v>
      </c>
      <c r="J1115" s="185">
        <v>-442.67265000000003</v>
      </c>
    </row>
    <row r="1116" spans="2:10" x14ac:dyDescent="0.25">
      <c r="B1116" s="511"/>
      <c r="C1116" s="508"/>
      <c r="D1116" s="508"/>
      <c r="E1116" s="186">
        <v>1324003440</v>
      </c>
      <c r="F1116" s="190" t="s">
        <v>922</v>
      </c>
      <c r="G1116" s="184"/>
      <c r="H1116" s="184">
        <v>-100</v>
      </c>
      <c r="I1116" s="184">
        <v>-80</v>
      </c>
      <c r="J1116" s="185">
        <v>-57.625</v>
      </c>
    </row>
    <row r="1117" spans="2:10" x14ac:dyDescent="0.25">
      <c r="B1117" s="511"/>
      <c r="C1117" s="508"/>
      <c r="D1117" s="508"/>
      <c r="E1117" s="186">
        <v>1324003640</v>
      </c>
      <c r="F1117" s="190" t="s">
        <v>923</v>
      </c>
      <c r="G1117" s="184"/>
      <c r="H1117" s="184">
        <v>-80</v>
      </c>
      <c r="I1117" s="184">
        <v>-80</v>
      </c>
      <c r="J1117" s="185">
        <v>-47.86674</v>
      </c>
    </row>
    <row r="1118" spans="2:10" x14ac:dyDescent="0.25">
      <c r="B1118" s="511"/>
      <c r="C1118" s="508"/>
      <c r="D1118" s="508"/>
      <c r="E1118" s="186">
        <v>1324005410</v>
      </c>
      <c r="F1118" s="190" t="s">
        <v>924</v>
      </c>
      <c r="G1118" s="184"/>
      <c r="H1118" s="184">
        <v>-70</v>
      </c>
      <c r="I1118" s="184">
        <v>-70</v>
      </c>
      <c r="J1118" s="185">
        <v>-54.447110000000002</v>
      </c>
    </row>
    <row r="1119" spans="2:10" x14ac:dyDescent="0.25">
      <c r="B1119" s="511"/>
      <c r="C1119" s="508"/>
      <c r="D1119" s="508"/>
      <c r="E1119" s="186">
        <v>1324005420</v>
      </c>
      <c r="F1119" s="190" t="s">
        <v>925</v>
      </c>
      <c r="G1119" s="184"/>
      <c r="H1119" s="184">
        <v>-470</v>
      </c>
      <c r="I1119" s="184">
        <v>-470</v>
      </c>
      <c r="J1119" s="185">
        <v>-350.10205999999999</v>
      </c>
    </row>
    <row r="1120" spans="2:10" x14ac:dyDescent="0.25">
      <c r="B1120" s="511"/>
      <c r="C1120" s="508"/>
      <c r="D1120" s="508"/>
      <c r="E1120" s="186">
        <v>1324005640</v>
      </c>
      <c r="F1120" s="190" t="s">
        <v>926</v>
      </c>
      <c r="G1120" s="184"/>
      <c r="H1120" s="184">
        <v>-20</v>
      </c>
      <c r="I1120" s="184">
        <v>-20</v>
      </c>
      <c r="J1120" s="185">
        <v>-19.23958</v>
      </c>
    </row>
    <row r="1121" spans="2:10" x14ac:dyDescent="0.25">
      <c r="B1121" s="511"/>
      <c r="C1121" s="508"/>
      <c r="D1121" s="509"/>
      <c r="E1121" s="186">
        <v>1324008410</v>
      </c>
      <c r="F1121" s="190" t="s">
        <v>927</v>
      </c>
      <c r="G1121" s="184"/>
      <c r="H1121" s="184">
        <v>-90</v>
      </c>
      <c r="I1121" s="184">
        <v>-70</v>
      </c>
      <c r="J1121" s="185">
        <v>-64.34</v>
      </c>
    </row>
    <row r="1122" spans="2:10" x14ac:dyDescent="0.25">
      <c r="B1122" s="511"/>
      <c r="C1122" s="508"/>
      <c r="D1122" s="255" t="s">
        <v>928</v>
      </c>
      <c r="E1122" s="191"/>
      <c r="F1122" s="191"/>
      <c r="G1122" s="192"/>
      <c r="H1122" s="192">
        <v>-1522</v>
      </c>
      <c r="I1122" s="192">
        <v>-1400</v>
      </c>
      <c r="J1122" s="193">
        <v>-1168.2128299999999</v>
      </c>
    </row>
    <row r="1123" spans="2:10" ht="21" customHeight="1" x14ac:dyDescent="0.25">
      <c r="B1123" s="511"/>
      <c r="C1123" s="508"/>
      <c r="D1123" s="507" t="s">
        <v>191</v>
      </c>
      <c r="E1123" s="186">
        <v>1221000410</v>
      </c>
      <c r="F1123" s="190" t="s">
        <v>929</v>
      </c>
      <c r="G1123" s="184"/>
      <c r="H1123" s="184">
        <v>-30</v>
      </c>
      <c r="I1123" s="184"/>
      <c r="J1123" s="185">
        <v>0</v>
      </c>
    </row>
    <row r="1124" spans="2:10" x14ac:dyDescent="0.25">
      <c r="B1124" s="511"/>
      <c r="C1124" s="508"/>
      <c r="D1124" s="509"/>
      <c r="E1124" s="186">
        <v>1221000991</v>
      </c>
      <c r="F1124" s="190" t="s">
        <v>930</v>
      </c>
      <c r="G1124" s="184"/>
      <c r="H1124" s="184">
        <v>-415</v>
      </c>
      <c r="I1124" s="184">
        <v>-680</v>
      </c>
      <c r="J1124" s="185">
        <v>-658.73400000000004</v>
      </c>
    </row>
    <row r="1125" spans="2:10" ht="40.799999999999997" x14ac:dyDescent="0.25">
      <c r="B1125" s="511"/>
      <c r="C1125" s="508"/>
      <c r="D1125" s="255" t="s">
        <v>931</v>
      </c>
      <c r="E1125" s="191"/>
      <c r="F1125" s="191"/>
      <c r="G1125" s="192"/>
      <c r="H1125" s="192">
        <v>-445</v>
      </c>
      <c r="I1125" s="192">
        <v>-680</v>
      </c>
      <c r="J1125" s="193">
        <v>-658.73400000000004</v>
      </c>
    </row>
    <row r="1126" spans="2:10" x14ac:dyDescent="0.25">
      <c r="B1126" s="511"/>
      <c r="C1126" s="508"/>
      <c r="D1126" s="507" t="s">
        <v>192</v>
      </c>
      <c r="E1126" s="186">
        <v>1318003410</v>
      </c>
      <c r="F1126" s="190" t="s">
        <v>932</v>
      </c>
      <c r="G1126" s="184"/>
      <c r="H1126" s="184">
        <v>-110</v>
      </c>
      <c r="I1126" s="184">
        <v>-110</v>
      </c>
      <c r="J1126" s="185">
        <v>-97.141249999999999</v>
      </c>
    </row>
    <row r="1127" spans="2:10" x14ac:dyDescent="0.25">
      <c r="B1127" s="511"/>
      <c r="C1127" s="508"/>
      <c r="D1127" s="508"/>
      <c r="E1127" s="186">
        <v>1328200412</v>
      </c>
      <c r="F1127" s="190" t="s">
        <v>933</v>
      </c>
      <c r="G1127" s="184"/>
      <c r="H1127" s="184">
        <v>-270</v>
      </c>
      <c r="I1127" s="184">
        <v>-270</v>
      </c>
      <c r="J1127" s="185">
        <v>-251.9151</v>
      </c>
    </row>
    <row r="1128" spans="2:10" x14ac:dyDescent="0.25">
      <c r="B1128" s="511"/>
      <c r="C1128" s="508"/>
      <c r="D1128" s="508"/>
      <c r="E1128" s="186">
        <v>1328200413</v>
      </c>
      <c r="F1128" s="190" t="s">
        <v>934</v>
      </c>
      <c r="G1128" s="184"/>
      <c r="H1128" s="184">
        <v>-50</v>
      </c>
      <c r="I1128" s="184">
        <v>-50</v>
      </c>
      <c r="J1128" s="185">
        <v>0</v>
      </c>
    </row>
    <row r="1129" spans="2:10" x14ac:dyDescent="0.25">
      <c r="B1129" s="511"/>
      <c r="C1129" s="508"/>
      <c r="D1129" s="508"/>
      <c r="E1129" s="186">
        <v>1328200414</v>
      </c>
      <c r="F1129" s="190" t="s">
        <v>935</v>
      </c>
      <c r="G1129" s="184"/>
      <c r="H1129" s="184">
        <v>-200</v>
      </c>
      <c r="I1129" s="184">
        <v>-120</v>
      </c>
      <c r="J1129" s="185">
        <v>-140.619</v>
      </c>
    </row>
    <row r="1130" spans="2:10" x14ac:dyDescent="0.25">
      <c r="B1130" s="511"/>
      <c r="C1130" s="508"/>
      <c r="D1130" s="508"/>
      <c r="E1130" s="186">
        <v>1328200415</v>
      </c>
      <c r="F1130" s="190" t="s">
        <v>936</v>
      </c>
      <c r="G1130" s="184"/>
      <c r="H1130" s="184">
        <v>-10</v>
      </c>
      <c r="I1130" s="184">
        <v>-10</v>
      </c>
      <c r="J1130" s="185">
        <v>-6.4074999999999998</v>
      </c>
    </row>
    <row r="1131" spans="2:10" x14ac:dyDescent="0.25">
      <c r="B1131" s="511"/>
      <c r="C1131" s="508"/>
      <c r="D1131" s="508"/>
      <c r="E1131" s="186">
        <v>1328200416</v>
      </c>
      <c r="F1131" s="190" t="s">
        <v>937</v>
      </c>
      <c r="G1131" s="184"/>
      <c r="H1131" s="184">
        <v>-125</v>
      </c>
      <c r="I1131" s="184">
        <v>-420</v>
      </c>
      <c r="J1131" s="185">
        <v>-139.27799999999999</v>
      </c>
    </row>
    <row r="1132" spans="2:10" x14ac:dyDescent="0.25">
      <c r="B1132" s="511"/>
      <c r="C1132" s="508"/>
      <c r="D1132" s="508"/>
      <c r="E1132" s="186">
        <v>1328200420</v>
      </c>
      <c r="F1132" s="190" t="s">
        <v>938</v>
      </c>
      <c r="G1132" s="184"/>
      <c r="H1132" s="184">
        <v>-40</v>
      </c>
      <c r="I1132" s="184">
        <v>-40</v>
      </c>
      <c r="J1132" s="185">
        <v>-26.895250000000001</v>
      </c>
    </row>
    <row r="1133" spans="2:10" x14ac:dyDescent="0.25">
      <c r="B1133" s="511"/>
      <c r="C1133" s="508"/>
      <c r="D1133" s="508"/>
      <c r="E1133" s="186">
        <v>1328200640</v>
      </c>
      <c r="F1133" s="190" t="s">
        <v>939</v>
      </c>
      <c r="G1133" s="184"/>
      <c r="H1133" s="184">
        <v>-150</v>
      </c>
      <c r="I1133" s="184">
        <v>-150</v>
      </c>
      <c r="J1133" s="185">
        <v>-141.99334999999999</v>
      </c>
    </row>
    <row r="1134" spans="2:10" x14ac:dyDescent="0.25">
      <c r="B1134" s="511"/>
      <c r="C1134" s="508"/>
      <c r="D1134" s="508"/>
      <c r="E1134" s="186">
        <v>1328200920</v>
      </c>
      <c r="F1134" s="190" t="s">
        <v>940</v>
      </c>
      <c r="G1134" s="184"/>
      <c r="H1134" s="184">
        <v>-400</v>
      </c>
      <c r="I1134" s="184">
        <v>-400</v>
      </c>
      <c r="J1134" s="185">
        <v>-658.50552000000005</v>
      </c>
    </row>
    <row r="1135" spans="2:10" x14ac:dyDescent="0.25">
      <c r="B1135" s="511"/>
      <c r="C1135" s="508"/>
      <c r="D1135" s="508"/>
      <c r="E1135" s="186">
        <v>1328300920</v>
      </c>
      <c r="F1135" s="190" t="s">
        <v>941</v>
      </c>
      <c r="G1135" s="184"/>
      <c r="H1135" s="184">
        <v>-100</v>
      </c>
      <c r="I1135" s="184">
        <v>-100</v>
      </c>
      <c r="J1135" s="185">
        <v>-269.87157999999999</v>
      </c>
    </row>
    <row r="1136" spans="2:10" x14ac:dyDescent="0.25">
      <c r="B1136" s="511"/>
      <c r="C1136" s="508"/>
      <c r="D1136" s="508"/>
      <c r="E1136" s="186">
        <v>1328300990</v>
      </c>
      <c r="F1136" s="190" t="s">
        <v>942</v>
      </c>
      <c r="G1136" s="184"/>
      <c r="H1136" s="184">
        <v>-330</v>
      </c>
      <c r="I1136" s="184">
        <v>-330</v>
      </c>
      <c r="J1136" s="185">
        <v>-190.37</v>
      </c>
    </row>
    <row r="1137" spans="2:10" x14ac:dyDescent="0.25">
      <c r="B1137" s="511"/>
      <c r="C1137" s="508"/>
      <c r="D1137" s="508"/>
      <c r="E1137" s="186">
        <v>1328500410</v>
      </c>
      <c r="F1137" s="190" t="s">
        <v>943</v>
      </c>
      <c r="G1137" s="184"/>
      <c r="H1137" s="184">
        <v>-135</v>
      </c>
      <c r="I1137" s="184">
        <v>-135</v>
      </c>
      <c r="J1137" s="185">
        <v>-127.16500000000001</v>
      </c>
    </row>
    <row r="1138" spans="2:10" x14ac:dyDescent="0.25">
      <c r="B1138" s="511"/>
      <c r="C1138" s="508"/>
      <c r="D1138" s="508"/>
      <c r="E1138" s="186">
        <v>1328600420</v>
      </c>
      <c r="F1138" s="190" t="s">
        <v>944</v>
      </c>
      <c r="G1138" s="184"/>
      <c r="H1138" s="184">
        <v>-270</v>
      </c>
      <c r="I1138" s="184">
        <v>-270</v>
      </c>
      <c r="J1138" s="185">
        <v>-150.75399999999999</v>
      </c>
    </row>
    <row r="1139" spans="2:10" x14ac:dyDescent="0.25">
      <c r="B1139" s="511"/>
      <c r="C1139" s="508"/>
      <c r="D1139" s="508"/>
      <c r="E1139" s="186">
        <v>1328600421</v>
      </c>
      <c r="F1139" s="190" t="s">
        <v>945</v>
      </c>
      <c r="G1139" s="184"/>
      <c r="H1139" s="184">
        <v>-120</v>
      </c>
      <c r="I1139" s="184">
        <v>-120</v>
      </c>
      <c r="J1139" s="185">
        <v>0</v>
      </c>
    </row>
    <row r="1140" spans="2:10" x14ac:dyDescent="0.25">
      <c r="B1140" s="511"/>
      <c r="C1140" s="508"/>
      <c r="D1140" s="509"/>
      <c r="E1140" s="186">
        <v>1328600422</v>
      </c>
      <c r="F1140" s="190" t="s">
        <v>946</v>
      </c>
      <c r="G1140" s="184"/>
      <c r="H1140" s="184">
        <v>-70</v>
      </c>
      <c r="I1140" s="184">
        <v>-70</v>
      </c>
      <c r="J1140" s="185">
        <v>0</v>
      </c>
    </row>
    <row r="1141" spans="2:10" ht="20.399999999999999" x14ac:dyDescent="0.25">
      <c r="B1141" s="511"/>
      <c r="C1141" s="509"/>
      <c r="D1141" s="255" t="s">
        <v>947</v>
      </c>
      <c r="E1141" s="191"/>
      <c r="F1141" s="191"/>
      <c r="G1141" s="192"/>
      <c r="H1141" s="192">
        <v>-2380</v>
      </c>
      <c r="I1141" s="192">
        <v>-2595</v>
      </c>
      <c r="J1141" s="193">
        <v>-2200.9155499999997</v>
      </c>
    </row>
    <row r="1142" spans="2:10" ht="20.399999999999999" x14ac:dyDescent="0.25">
      <c r="B1142" s="511"/>
      <c r="C1142" s="256" t="s">
        <v>13</v>
      </c>
      <c r="D1142" s="257"/>
      <c r="E1142" s="194"/>
      <c r="F1142" s="194"/>
      <c r="G1142" s="195"/>
      <c r="H1142" s="195">
        <v>-4419</v>
      </c>
      <c r="I1142" s="195">
        <v>-4740</v>
      </c>
      <c r="J1142" s="196">
        <v>-4057.0623799999994</v>
      </c>
    </row>
    <row r="1143" spans="2:10" x14ac:dyDescent="0.25">
      <c r="B1143" s="511"/>
      <c r="C1143" s="507" t="s">
        <v>14</v>
      </c>
      <c r="D1143" s="507" t="s">
        <v>189</v>
      </c>
      <c r="E1143" s="186">
        <v>1751000110</v>
      </c>
      <c r="F1143" s="190" t="s">
        <v>138</v>
      </c>
      <c r="G1143" s="184"/>
      <c r="H1143" s="184">
        <v>0</v>
      </c>
      <c r="I1143" s="184">
        <v>0</v>
      </c>
      <c r="J1143" s="185">
        <v>0.84486000000000006</v>
      </c>
    </row>
    <row r="1144" spans="2:10" x14ac:dyDescent="0.25">
      <c r="B1144" s="511"/>
      <c r="C1144" s="508"/>
      <c r="D1144" s="508"/>
      <c r="E1144" s="186">
        <v>1751000115</v>
      </c>
      <c r="F1144" s="190" t="s">
        <v>264</v>
      </c>
      <c r="G1144" s="184"/>
      <c r="H1144" s="184">
        <v>30</v>
      </c>
      <c r="I1144" s="184">
        <v>150</v>
      </c>
      <c r="J1144" s="185">
        <v>164.4298</v>
      </c>
    </row>
    <row r="1145" spans="2:10" x14ac:dyDescent="0.25">
      <c r="B1145" s="511"/>
      <c r="C1145" s="508"/>
      <c r="D1145" s="508"/>
      <c r="E1145" s="186">
        <v>1751000130</v>
      </c>
      <c r="F1145" s="190" t="s">
        <v>265</v>
      </c>
      <c r="G1145" s="184"/>
      <c r="H1145" s="184">
        <v>20</v>
      </c>
      <c r="I1145" s="184">
        <v>20</v>
      </c>
      <c r="J1145" s="185">
        <v>3.5799300000000001</v>
      </c>
    </row>
    <row r="1146" spans="2:10" x14ac:dyDescent="0.25">
      <c r="B1146" s="511"/>
      <c r="C1146" s="508"/>
      <c r="D1146" s="508"/>
      <c r="E1146" s="186">
        <v>1751000210</v>
      </c>
      <c r="F1146" s="190" t="s">
        <v>948</v>
      </c>
      <c r="G1146" s="184"/>
      <c r="H1146" s="184">
        <v>20</v>
      </c>
      <c r="I1146" s="184">
        <v>20</v>
      </c>
      <c r="J1146" s="185">
        <v>0</v>
      </c>
    </row>
    <row r="1147" spans="2:10" x14ac:dyDescent="0.25">
      <c r="B1147" s="511"/>
      <c r="C1147" s="508"/>
      <c r="D1147" s="508"/>
      <c r="E1147" s="186">
        <v>1751000750</v>
      </c>
      <c r="F1147" s="190" t="s">
        <v>291</v>
      </c>
      <c r="G1147" s="184"/>
      <c r="H1147" s="184">
        <v>800</v>
      </c>
      <c r="I1147" s="184">
        <v>350</v>
      </c>
      <c r="J1147" s="185">
        <v>350</v>
      </c>
    </row>
    <row r="1148" spans="2:10" x14ac:dyDescent="0.25">
      <c r="B1148" s="511"/>
      <c r="C1148" s="508"/>
      <c r="D1148" s="508"/>
      <c r="E1148" s="186">
        <v>1751000780</v>
      </c>
      <c r="F1148" s="190" t="s">
        <v>949</v>
      </c>
      <c r="G1148" s="184"/>
      <c r="H1148" s="184">
        <v>4000</v>
      </c>
      <c r="I1148" s="184">
        <v>2500</v>
      </c>
      <c r="J1148" s="185">
        <v>2418.3657400000002</v>
      </c>
    </row>
    <row r="1149" spans="2:10" x14ac:dyDescent="0.25">
      <c r="B1149" s="511"/>
      <c r="C1149" s="508"/>
      <c r="D1149" s="508"/>
      <c r="E1149" s="186">
        <v>1751000781</v>
      </c>
      <c r="F1149" s="190" t="s">
        <v>950</v>
      </c>
      <c r="G1149" s="184"/>
      <c r="H1149" s="184">
        <v>165</v>
      </c>
      <c r="I1149" s="184">
        <v>150</v>
      </c>
      <c r="J1149" s="185">
        <v>147.57559000000001</v>
      </c>
    </row>
    <row r="1150" spans="2:10" x14ac:dyDescent="0.25">
      <c r="B1150" s="511"/>
      <c r="C1150" s="508"/>
      <c r="D1150" s="508"/>
      <c r="E1150" s="186">
        <v>1751000798</v>
      </c>
      <c r="F1150" s="190" t="s">
        <v>277</v>
      </c>
      <c r="G1150" s="184"/>
      <c r="H1150" s="184">
        <v>252</v>
      </c>
      <c r="I1150" s="184">
        <v>30</v>
      </c>
      <c r="J1150" s="185">
        <v>30.673999999999999</v>
      </c>
    </row>
    <row r="1151" spans="2:10" x14ac:dyDescent="0.25">
      <c r="B1151" s="511"/>
      <c r="C1151" s="508"/>
      <c r="D1151" s="508"/>
      <c r="E1151" s="186">
        <v>1751000799</v>
      </c>
      <c r="F1151" s="190" t="s">
        <v>951</v>
      </c>
      <c r="G1151" s="184"/>
      <c r="H1151" s="184">
        <v>28</v>
      </c>
      <c r="I1151" s="184">
        <v>200</v>
      </c>
      <c r="J1151" s="185">
        <v>97.408000000000001</v>
      </c>
    </row>
    <row r="1152" spans="2:10" x14ac:dyDescent="0.25">
      <c r="B1152" s="511"/>
      <c r="C1152" s="508"/>
      <c r="D1152" s="508"/>
      <c r="E1152" s="186">
        <v>1752000110</v>
      </c>
      <c r="F1152" s="190" t="s">
        <v>263</v>
      </c>
      <c r="G1152" s="184">
        <v>2.5</v>
      </c>
      <c r="H1152" s="184">
        <v>520</v>
      </c>
      <c r="I1152" s="184">
        <v>430</v>
      </c>
      <c r="J1152" s="185">
        <v>552.85491999999999</v>
      </c>
    </row>
    <row r="1153" spans="2:10" x14ac:dyDescent="0.25">
      <c r="B1153" s="511"/>
      <c r="C1153" s="508"/>
      <c r="D1153" s="508"/>
      <c r="E1153" s="186">
        <v>1752000130</v>
      </c>
      <c r="F1153" s="190" t="s">
        <v>265</v>
      </c>
      <c r="G1153" s="184"/>
      <c r="H1153" s="184">
        <v>170</v>
      </c>
      <c r="I1153" s="184">
        <v>160</v>
      </c>
      <c r="J1153" s="185">
        <v>195.82282999999998</v>
      </c>
    </row>
    <row r="1154" spans="2:10" x14ac:dyDescent="0.25">
      <c r="B1154" s="511"/>
      <c r="C1154" s="508"/>
      <c r="D1154" s="508"/>
      <c r="E1154" s="186">
        <v>1752000140</v>
      </c>
      <c r="F1154" s="190" t="s">
        <v>266</v>
      </c>
      <c r="G1154" s="184"/>
      <c r="H1154" s="184">
        <v>50</v>
      </c>
      <c r="I1154" s="184">
        <v>50</v>
      </c>
      <c r="J1154" s="185">
        <v>51.040800000000004</v>
      </c>
    </row>
    <row r="1155" spans="2:10" x14ac:dyDescent="0.25">
      <c r="B1155" s="511"/>
      <c r="C1155" s="508"/>
      <c r="D1155" s="508"/>
      <c r="E1155" s="186">
        <v>1752000210</v>
      </c>
      <c r="F1155" s="190" t="s">
        <v>267</v>
      </c>
      <c r="G1155" s="184"/>
      <c r="H1155" s="184">
        <v>200</v>
      </c>
      <c r="I1155" s="184">
        <v>200</v>
      </c>
      <c r="J1155" s="185">
        <v>74.408550000000005</v>
      </c>
    </row>
    <row r="1156" spans="2:10" x14ac:dyDescent="0.25">
      <c r="B1156" s="511"/>
      <c r="C1156" s="508"/>
      <c r="D1156" s="508"/>
      <c r="E1156" s="186">
        <v>1752000550</v>
      </c>
      <c r="F1156" s="190" t="s">
        <v>952</v>
      </c>
      <c r="G1156" s="184"/>
      <c r="H1156" s="184">
        <v>250</v>
      </c>
      <c r="I1156" s="184">
        <v>250</v>
      </c>
      <c r="J1156" s="185">
        <v>94.447620000000001</v>
      </c>
    </row>
    <row r="1157" spans="2:10" x14ac:dyDescent="0.25">
      <c r="B1157" s="511"/>
      <c r="C1157" s="508"/>
      <c r="D1157" s="508"/>
      <c r="E1157" s="186">
        <v>1752000750</v>
      </c>
      <c r="F1157" s="190" t="s">
        <v>953</v>
      </c>
      <c r="G1157" s="184"/>
      <c r="H1157" s="184">
        <v>26</v>
      </c>
      <c r="I1157" s="184">
        <v>26</v>
      </c>
      <c r="J1157" s="185">
        <v>25.74</v>
      </c>
    </row>
    <row r="1158" spans="2:10" x14ac:dyDescent="0.25">
      <c r="B1158" s="511"/>
      <c r="C1158" s="508"/>
      <c r="D1158" s="508"/>
      <c r="E1158" s="186">
        <v>1752000780</v>
      </c>
      <c r="F1158" s="190" t="s">
        <v>954</v>
      </c>
      <c r="G1158" s="184"/>
      <c r="H1158" s="184">
        <v>6700</v>
      </c>
      <c r="I1158" s="184">
        <v>4970</v>
      </c>
      <c r="J1158" s="185">
        <v>1389.95496</v>
      </c>
    </row>
    <row r="1159" spans="2:10" x14ac:dyDescent="0.25">
      <c r="B1159" s="511"/>
      <c r="C1159" s="508"/>
      <c r="D1159" s="508"/>
      <c r="E1159" s="186">
        <v>1752000781</v>
      </c>
      <c r="F1159" s="190" t="s">
        <v>276</v>
      </c>
      <c r="G1159" s="184"/>
      <c r="H1159" s="184">
        <v>60</v>
      </c>
      <c r="I1159" s="184">
        <v>60</v>
      </c>
      <c r="J1159" s="185">
        <v>59.278239999999997</v>
      </c>
    </row>
    <row r="1160" spans="2:10" x14ac:dyDescent="0.25">
      <c r="B1160" s="511"/>
      <c r="C1160" s="508"/>
      <c r="D1160" s="508"/>
      <c r="E1160" s="186">
        <v>1765000780</v>
      </c>
      <c r="F1160" s="190" t="s">
        <v>955</v>
      </c>
      <c r="G1160" s="184"/>
      <c r="H1160" s="184">
        <v>200</v>
      </c>
      <c r="I1160" s="184">
        <v>190</v>
      </c>
      <c r="J1160" s="185">
        <v>97.186000000000007</v>
      </c>
    </row>
    <row r="1161" spans="2:10" x14ac:dyDescent="0.25">
      <c r="B1161" s="511"/>
      <c r="C1161" s="508"/>
      <c r="D1161" s="508"/>
      <c r="E1161" s="186">
        <v>1821000751</v>
      </c>
      <c r="F1161" s="190" t="s">
        <v>956</v>
      </c>
      <c r="G1161" s="184"/>
      <c r="H1161" s="184">
        <v>90</v>
      </c>
      <c r="I1161" s="184">
        <v>90</v>
      </c>
      <c r="J1161" s="185">
        <v>0</v>
      </c>
    </row>
    <row r="1162" spans="2:10" x14ac:dyDescent="0.25">
      <c r="B1162" s="511"/>
      <c r="C1162" s="508"/>
      <c r="D1162" s="509"/>
      <c r="E1162" s="186">
        <v>1821000782</v>
      </c>
      <c r="F1162" s="190" t="s">
        <v>957</v>
      </c>
      <c r="G1162" s="184"/>
      <c r="H1162" s="184">
        <v>0</v>
      </c>
      <c r="I1162" s="184">
        <v>700</v>
      </c>
      <c r="J1162" s="185">
        <v>382.28522999999996</v>
      </c>
    </row>
    <row r="1163" spans="2:10" x14ac:dyDescent="0.25">
      <c r="B1163" s="511"/>
      <c r="C1163" s="508"/>
      <c r="D1163" s="255" t="s">
        <v>919</v>
      </c>
      <c r="E1163" s="191"/>
      <c r="F1163" s="191"/>
      <c r="G1163" s="192">
        <v>2.5</v>
      </c>
      <c r="H1163" s="192">
        <v>13581</v>
      </c>
      <c r="I1163" s="192">
        <v>10546</v>
      </c>
      <c r="J1163" s="193">
        <v>6135.8970699999991</v>
      </c>
    </row>
    <row r="1164" spans="2:10" x14ac:dyDescent="0.25">
      <c r="B1164" s="511"/>
      <c r="C1164" s="508"/>
      <c r="D1164" s="507" t="s">
        <v>190</v>
      </c>
      <c r="E1164" s="186">
        <v>1824003110</v>
      </c>
      <c r="F1164" s="190" t="s">
        <v>263</v>
      </c>
      <c r="G1164" s="184">
        <v>4.4000000000000004</v>
      </c>
      <c r="H1164" s="184">
        <v>780</v>
      </c>
      <c r="I1164" s="184">
        <v>760</v>
      </c>
      <c r="J1164" s="185">
        <v>555.62558000000001</v>
      </c>
    </row>
    <row r="1165" spans="2:10" x14ac:dyDescent="0.25">
      <c r="B1165" s="511"/>
      <c r="C1165" s="508"/>
      <c r="D1165" s="508"/>
      <c r="E1165" s="186">
        <v>1824003115</v>
      </c>
      <c r="F1165" s="190" t="s">
        <v>264</v>
      </c>
      <c r="G1165" s="184"/>
      <c r="H1165" s="184">
        <v>100</v>
      </c>
      <c r="I1165" s="184">
        <v>100</v>
      </c>
      <c r="J1165" s="185">
        <v>105.646</v>
      </c>
    </row>
    <row r="1166" spans="2:10" x14ac:dyDescent="0.25">
      <c r="B1166" s="511"/>
      <c r="C1166" s="508"/>
      <c r="D1166" s="508"/>
      <c r="E1166" s="186">
        <v>1824003130</v>
      </c>
      <c r="F1166" s="190" t="s">
        <v>265</v>
      </c>
      <c r="G1166" s="184"/>
      <c r="H1166" s="184">
        <v>90</v>
      </c>
      <c r="I1166" s="184">
        <v>90</v>
      </c>
      <c r="J1166" s="185">
        <v>96.141480000000001</v>
      </c>
    </row>
    <row r="1167" spans="2:10" x14ac:dyDescent="0.25">
      <c r="B1167" s="511"/>
      <c r="C1167" s="508"/>
      <c r="D1167" s="508"/>
      <c r="E1167" s="186">
        <v>1824003140</v>
      </c>
      <c r="F1167" s="190" t="s">
        <v>266</v>
      </c>
      <c r="G1167" s="184"/>
      <c r="H1167" s="184">
        <v>44</v>
      </c>
      <c r="I1167" s="184">
        <v>44</v>
      </c>
      <c r="J1167" s="185">
        <v>35.538739999999997</v>
      </c>
    </row>
    <row r="1168" spans="2:10" x14ac:dyDescent="0.25">
      <c r="B1168" s="511"/>
      <c r="C1168" s="508"/>
      <c r="D1168" s="508"/>
      <c r="E1168" s="186">
        <v>1824003210</v>
      </c>
      <c r="F1168" s="190" t="s">
        <v>267</v>
      </c>
      <c r="G1168" s="184">
        <v>0.5</v>
      </c>
      <c r="H1168" s="184">
        <v>100</v>
      </c>
      <c r="I1168" s="184">
        <v>100</v>
      </c>
      <c r="J1168" s="185">
        <v>37.030370000000005</v>
      </c>
    </row>
    <row r="1169" spans="2:10" x14ac:dyDescent="0.25">
      <c r="B1169" s="511"/>
      <c r="C1169" s="508"/>
      <c r="D1169" s="508"/>
      <c r="E1169" s="186">
        <v>1824003430</v>
      </c>
      <c r="F1169" s="190" t="s">
        <v>958</v>
      </c>
      <c r="G1169" s="184"/>
      <c r="H1169" s="184">
        <v>40</v>
      </c>
      <c r="I1169" s="184">
        <v>40</v>
      </c>
      <c r="J1169" s="185">
        <v>30.337759999999999</v>
      </c>
    </row>
    <row r="1170" spans="2:10" x14ac:dyDescent="0.25">
      <c r="B1170" s="511"/>
      <c r="C1170" s="508"/>
      <c r="D1170" s="508"/>
      <c r="E1170" s="186">
        <v>1824003492</v>
      </c>
      <c r="F1170" s="190" t="s">
        <v>268</v>
      </c>
      <c r="G1170" s="184"/>
      <c r="H1170" s="184">
        <v>0</v>
      </c>
      <c r="I1170" s="184">
        <v>50</v>
      </c>
      <c r="J1170" s="185">
        <v>45.834000000000003</v>
      </c>
    </row>
    <row r="1171" spans="2:10" x14ac:dyDescent="0.25">
      <c r="B1171" s="511"/>
      <c r="C1171" s="508"/>
      <c r="D1171" s="508"/>
      <c r="E1171" s="186">
        <v>1824003550</v>
      </c>
      <c r="F1171" s="190" t="s">
        <v>959</v>
      </c>
      <c r="G1171" s="184"/>
      <c r="H1171" s="184">
        <v>30</v>
      </c>
      <c r="I1171" s="184">
        <v>30</v>
      </c>
      <c r="J1171" s="185">
        <v>11.766</v>
      </c>
    </row>
    <row r="1172" spans="2:10" x14ac:dyDescent="0.25">
      <c r="B1172" s="511"/>
      <c r="C1172" s="508"/>
      <c r="D1172" s="508"/>
      <c r="E1172" s="186">
        <v>1824003750</v>
      </c>
      <c r="F1172" s="190" t="s">
        <v>960</v>
      </c>
      <c r="G1172" s="184"/>
      <c r="H1172" s="184">
        <v>400</v>
      </c>
      <c r="I1172" s="184">
        <v>353</v>
      </c>
      <c r="J1172" s="185">
        <v>358.38218999999998</v>
      </c>
    </row>
    <row r="1173" spans="2:10" x14ac:dyDescent="0.25">
      <c r="B1173" s="511"/>
      <c r="C1173" s="508"/>
      <c r="D1173" s="508"/>
      <c r="E1173" s="186">
        <v>1824003751</v>
      </c>
      <c r="F1173" s="190" t="s">
        <v>922</v>
      </c>
      <c r="G1173" s="184"/>
      <c r="H1173" s="184">
        <v>100</v>
      </c>
      <c r="I1173" s="184">
        <v>80</v>
      </c>
      <c r="J1173" s="185">
        <v>43.759</v>
      </c>
    </row>
    <row r="1174" spans="2:10" x14ac:dyDescent="0.25">
      <c r="B1174" s="511"/>
      <c r="C1174" s="508"/>
      <c r="D1174" s="508"/>
      <c r="E1174" s="186">
        <v>1824003780</v>
      </c>
      <c r="F1174" s="190" t="s">
        <v>381</v>
      </c>
      <c r="G1174" s="184"/>
      <c r="H1174" s="184">
        <v>100</v>
      </c>
      <c r="I1174" s="184">
        <v>85</v>
      </c>
      <c r="J1174" s="185">
        <v>78.549960000000013</v>
      </c>
    </row>
    <row r="1175" spans="2:10" x14ac:dyDescent="0.25">
      <c r="B1175" s="511"/>
      <c r="C1175" s="508"/>
      <c r="D1175" s="508"/>
      <c r="E1175" s="186">
        <v>1824003798</v>
      </c>
      <c r="F1175" s="190" t="s">
        <v>277</v>
      </c>
      <c r="G1175" s="184"/>
      <c r="H1175" s="184">
        <v>54</v>
      </c>
      <c r="I1175" s="184">
        <v>110</v>
      </c>
      <c r="J1175" s="185">
        <v>112.471</v>
      </c>
    </row>
    <row r="1176" spans="2:10" x14ac:dyDescent="0.25">
      <c r="B1176" s="511"/>
      <c r="C1176" s="508"/>
      <c r="D1176" s="508"/>
      <c r="E1176" s="186">
        <v>1824004210</v>
      </c>
      <c r="F1176" s="190" t="s">
        <v>961</v>
      </c>
      <c r="G1176" s="184">
        <v>0.4</v>
      </c>
      <c r="H1176" s="184">
        <v>100</v>
      </c>
      <c r="I1176" s="184">
        <v>100</v>
      </c>
      <c r="J1176" s="185">
        <v>82.225639999999999</v>
      </c>
    </row>
    <row r="1177" spans="2:10" x14ac:dyDescent="0.25">
      <c r="B1177" s="511"/>
      <c r="C1177" s="508"/>
      <c r="D1177" s="508"/>
      <c r="E1177" s="186">
        <v>1824004780</v>
      </c>
      <c r="F1177" s="190" t="s">
        <v>962</v>
      </c>
      <c r="G1177" s="184"/>
      <c r="H1177" s="184">
        <v>40</v>
      </c>
      <c r="I1177" s="184">
        <v>40</v>
      </c>
      <c r="J1177" s="185">
        <v>38.0749</v>
      </c>
    </row>
    <row r="1178" spans="2:10" x14ac:dyDescent="0.25">
      <c r="B1178" s="511"/>
      <c r="C1178" s="508"/>
      <c r="D1178" s="508"/>
      <c r="E1178" s="186">
        <v>1824005110</v>
      </c>
      <c r="F1178" s="190" t="s">
        <v>963</v>
      </c>
      <c r="G1178" s="184">
        <v>3.5</v>
      </c>
      <c r="H1178" s="184">
        <v>600</v>
      </c>
      <c r="I1178" s="184">
        <v>570</v>
      </c>
      <c r="J1178" s="185">
        <v>559.00243999999998</v>
      </c>
    </row>
    <row r="1179" spans="2:10" x14ac:dyDescent="0.25">
      <c r="B1179" s="511"/>
      <c r="C1179" s="508"/>
      <c r="D1179" s="508"/>
      <c r="E1179" s="186">
        <v>1824005130</v>
      </c>
      <c r="F1179" s="190" t="s">
        <v>265</v>
      </c>
      <c r="G1179" s="184"/>
      <c r="H1179" s="184">
        <v>60</v>
      </c>
      <c r="I1179" s="184">
        <v>50</v>
      </c>
      <c r="J1179" s="185">
        <v>49.952199999999998</v>
      </c>
    </row>
    <row r="1180" spans="2:10" x14ac:dyDescent="0.25">
      <c r="B1180" s="511"/>
      <c r="C1180" s="508"/>
      <c r="D1180" s="508"/>
      <c r="E1180" s="186">
        <v>1824005140</v>
      </c>
      <c r="F1180" s="190" t="s">
        <v>281</v>
      </c>
      <c r="G1180" s="184"/>
      <c r="H1180" s="184">
        <v>34</v>
      </c>
      <c r="I1180" s="184">
        <v>34</v>
      </c>
      <c r="J1180" s="185">
        <v>32.503230000000002</v>
      </c>
    </row>
    <row r="1181" spans="2:10" x14ac:dyDescent="0.25">
      <c r="B1181" s="511"/>
      <c r="C1181" s="508"/>
      <c r="D1181" s="508"/>
      <c r="E1181" s="186">
        <v>1824005210</v>
      </c>
      <c r="F1181" s="190" t="s">
        <v>964</v>
      </c>
      <c r="G1181" s="184">
        <v>0.5</v>
      </c>
      <c r="H1181" s="184">
        <v>80</v>
      </c>
      <c r="I1181" s="184">
        <v>80</v>
      </c>
      <c r="J1181" s="185">
        <v>81.091419999999999</v>
      </c>
    </row>
    <row r="1182" spans="2:10" x14ac:dyDescent="0.25">
      <c r="B1182" s="511"/>
      <c r="C1182" s="508"/>
      <c r="D1182" s="508"/>
      <c r="E1182" s="186">
        <v>1824005430</v>
      </c>
      <c r="F1182" s="190" t="s">
        <v>143</v>
      </c>
      <c r="G1182" s="184"/>
      <c r="H1182" s="184">
        <v>29</v>
      </c>
      <c r="I1182" s="184">
        <v>28</v>
      </c>
      <c r="J1182" s="185">
        <v>26.62407</v>
      </c>
    </row>
    <row r="1183" spans="2:10" x14ac:dyDescent="0.25">
      <c r="B1183" s="511"/>
      <c r="C1183" s="508"/>
      <c r="D1183" s="508"/>
      <c r="E1183" s="186">
        <v>1824005492</v>
      </c>
      <c r="F1183" s="190" t="s">
        <v>268</v>
      </c>
      <c r="G1183" s="184"/>
      <c r="H1183" s="184">
        <v>0</v>
      </c>
      <c r="I1183" s="184">
        <v>50</v>
      </c>
      <c r="J1183" s="185">
        <v>45.834000000000003</v>
      </c>
    </row>
    <row r="1184" spans="2:10" x14ac:dyDescent="0.25">
      <c r="B1184" s="511"/>
      <c r="C1184" s="508"/>
      <c r="D1184" s="508"/>
      <c r="E1184" s="186">
        <v>1824005550</v>
      </c>
      <c r="F1184" s="190" t="s">
        <v>965</v>
      </c>
      <c r="G1184" s="184"/>
      <c r="H1184" s="184">
        <v>15</v>
      </c>
      <c r="I1184" s="184">
        <v>15</v>
      </c>
      <c r="J1184" s="185">
        <v>4.4020000000000001</v>
      </c>
    </row>
    <row r="1185" spans="2:10" x14ac:dyDescent="0.25">
      <c r="B1185" s="511"/>
      <c r="C1185" s="508"/>
      <c r="D1185" s="508"/>
      <c r="E1185" s="186">
        <v>1824005750</v>
      </c>
      <c r="F1185" s="190" t="s">
        <v>966</v>
      </c>
      <c r="G1185" s="184"/>
      <c r="H1185" s="184">
        <v>329</v>
      </c>
      <c r="I1185" s="184">
        <v>329</v>
      </c>
      <c r="J1185" s="185">
        <v>192.39109999999999</v>
      </c>
    </row>
    <row r="1186" spans="2:10" x14ac:dyDescent="0.25">
      <c r="B1186" s="511"/>
      <c r="C1186" s="508"/>
      <c r="D1186" s="508"/>
      <c r="E1186" s="186">
        <v>1824005751</v>
      </c>
      <c r="F1186" s="190" t="s">
        <v>291</v>
      </c>
      <c r="G1186" s="184"/>
      <c r="H1186" s="184">
        <v>0</v>
      </c>
      <c r="I1186" s="184">
        <v>90</v>
      </c>
      <c r="J1186" s="185">
        <v>28.425129999999999</v>
      </c>
    </row>
    <row r="1187" spans="2:10" x14ac:dyDescent="0.25">
      <c r="B1187" s="511"/>
      <c r="C1187" s="508"/>
      <c r="D1187" s="508"/>
      <c r="E1187" s="186">
        <v>1824005752</v>
      </c>
      <c r="F1187" s="190" t="s">
        <v>967</v>
      </c>
      <c r="G1187" s="184"/>
      <c r="H1187" s="184">
        <v>90</v>
      </c>
      <c r="I1187" s="184">
        <v>60</v>
      </c>
      <c r="J1187" s="185">
        <v>42.573</v>
      </c>
    </row>
    <row r="1188" spans="2:10" x14ac:dyDescent="0.25">
      <c r="B1188" s="511"/>
      <c r="C1188" s="508"/>
      <c r="D1188" s="508"/>
      <c r="E1188" s="186">
        <v>1824005780</v>
      </c>
      <c r="F1188" s="190" t="s">
        <v>968</v>
      </c>
      <c r="G1188" s="184"/>
      <c r="H1188" s="184">
        <v>65</v>
      </c>
      <c r="I1188" s="184">
        <v>40</v>
      </c>
      <c r="J1188" s="185">
        <v>36.327309999999997</v>
      </c>
    </row>
    <row r="1189" spans="2:10" x14ac:dyDescent="0.25">
      <c r="B1189" s="511"/>
      <c r="C1189" s="508"/>
      <c r="D1189" s="508"/>
      <c r="E1189" s="186">
        <v>1824006110</v>
      </c>
      <c r="F1189" s="190" t="s">
        <v>969</v>
      </c>
      <c r="G1189" s="184">
        <v>1</v>
      </c>
      <c r="H1189" s="184">
        <v>200</v>
      </c>
      <c r="I1189" s="184">
        <v>200</v>
      </c>
      <c r="J1189" s="185">
        <v>194.82173</v>
      </c>
    </row>
    <row r="1190" spans="2:10" x14ac:dyDescent="0.25">
      <c r="B1190" s="511"/>
      <c r="C1190" s="508"/>
      <c r="D1190" s="509"/>
      <c r="E1190" s="186">
        <v>1824008780</v>
      </c>
      <c r="F1190" s="190" t="s">
        <v>970</v>
      </c>
      <c r="G1190" s="184"/>
      <c r="H1190" s="184">
        <v>120</v>
      </c>
      <c r="I1190" s="184">
        <v>100</v>
      </c>
      <c r="J1190" s="185">
        <v>61.093000000000004</v>
      </c>
    </row>
    <row r="1191" spans="2:10" x14ac:dyDescent="0.25">
      <c r="B1191" s="511"/>
      <c r="C1191" s="508"/>
      <c r="D1191" s="255" t="s">
        <v>928</v>
      </c>
      <c r="E1191" s="191"/>
      <c r="F1191" s="191"/>
      <c r="G1191" s="192">
        <v>10.3</v>
      </c>
      <c r="H1191" s="192">
        <v>3600</v>
      </c>
      <c r="I1191" s="192">
        <v>3628</v>
      </c>
      <c r="J1191" s="193">
        <v>2986.4232499999994</v>
      </c>
    </row>
    <row r="1192" spans="2:10" x14ac:dyDescent="0.25">
      <c r="B1192" s="511"/>
      <c r="C1192" s="508"/>
      <c r="D1192" s="507" t="s">
        <v>191</v>
      </c>
      <c r="E1192" s="186">
        <v>1722100781</v>
      </c>
      <c r="F1192" s="190" t="s">
        <v>971</v>
      </c>
      <c r="G1192" s="184"/>
      <c r="H1192" s="184">
        <v>200</v>
      </c>
      <c r="I1192" s="184">
        <v>362</v>
      </c>
      <c r="J1192" s="185">
        <v>352.42338000000001</v>
      </c>
    </row>
    <row r="1193" spans="2:10" x14ac:dyDescent="0.25">
      <c r="B1193" s="511"/>
      <c r="C1193" s="508"/>
      <c r="D1193" s="508"/>
      <c r="E1193" s="186">
        <v>1722100782</v>
      </c>
      <c r="F1193" s="190" t="s">
        <v>972</v>
      </c>
      <c r="G1193" s="184"/>
      <c r="H1193" s="184">
        <v>30</v>
      </c>
      <c r="I1193" s="184"/>
      <c r="J1193" s="185">
        <v>0</v>
      </c>
    </row>
    <row r="1194" spans="2:10" x14ac:dyDescent="0.25">
      <c r="B1194" s="511"/>
      <c r="C1194" s="508"/>
      <c r="D1194" s="508"/>
      <c r="E1194" s="186">
        <v>1722110110</v>
      </c>
      <c r="F1194" s="190" t="s">
        <v>973</v>
      </c>
      <c r="G1194" s="184">
        <v>2</v>
      </c>
      <c r="H1194" s="184">
        <v>280</v>
      </c>
      <c r="I1194" s="184">
        <v>350</v>
      </c>
      <c r="J1194" s="185">
        <v>181.04436999999999</v>
      </c>
    </row>
    <row r="1195" spans="2:10" x14ac:dyDescent="0.25">
      <c r="B1195" s="511"/>
      <c r="C1195" s="508"/>
      <c r="D1195" s="508"/>
      <c r="E1195" s="186">
        <v>1722110130</v>
      </c>
      <c r="F1195" s="190" t="s">
        <v>265</v>
      </c>
      <c r="G1195" s="184"/>
      <c r="H1195" s="184">
        <v>60</v>
      </c>
      <c r="I1195" s="184">
        <v>60</v>
      </c>
      <c r="J1195" s="185">
        <v>38.500920000000001</v>
      </c>
    </row>
    <row r="1196" spans="2:10" x14ac:dyDescent="0.25">
      <c r="B1196" s="511"/>
      <c r="C1196" s="508"/>
      <c r="D1196" s="508"/>
      <c r="E1196" s="186">
        <v>1722110140</v>
      </c>
      <c r="F1196" s="190" t="s">
        <v>281</v>
      </c>
      <c r="G1196" s="184"/>
      <c r="H1196" s="184">
        <v>35</v>
      </c>
      <c r="I1196" s="184">
        <v>35</v>
      </c>
      <c r="J1196" s="185">
        <v>35.714010000000002</v>
      </c>
    </row>
    <row r="1197" spans="2:10" x14ac:dyDescent="0.25">
      <c r="B1197" s="511"/>
      <c r="C1197" s="508"/>
      <c r="D1197" s="509"/>
      <c r="E1197" s="186">
        <v>1722110210</v>
      </c>
      <c r="F1197" s="190" t="s">
        <v>974</v>
      </c>
      <c r="G1197" s="184"/>
      <c r="H1197" s="184">
        <v>0</v>
      </c>
      <c r="I1197" s="184">
        <v>0</v>
      </c>
      <c r="J1197" s="185">
        <v>10.13977</v>
      </c>
    </row>
    <row r="1198" spans="2:10" ht="40.799999999999997" x14ac:dyDescent="0.25">
      <c r="B1198" s="511"/>
      <c r="C1198" s="508"/>
      <c r="D1198" s="255" t="s">
        <v>931</v>
      </c>
      <c r="E1198" s="191"/>
      <c r="F1198" s="191"/>
      <c r="G1198" s="192">
        <v>2</v>
      </c>
      <c r="H1198" s="192">
        <v>605</v>
      </c>
      <c r="I1198" s="192">
        <v>807</v>
      </c>
      <c r="J1198" s="193">
        <v>617.82245</v>
      </c>
    </row>
    <row r="1199" spans="2:10" x14ac:dyDescent="0.25">
      <c r="B1199" s="511"/>
      <c r="C1199" s="508"/>
      <c r="D1199" s="507" t="s">
        <v>192</v>
      </c>
      <c r="E1199" s="186">
        <v>1752000784</v>
      </c>
      <c r="F1199" s="190" t="s">
        <v>975</v>
      </c>
      <c r="G1199" s="184"/>
      <c r="H1199" s="184">
        <v>715</v>
      </c>
      <c r="I1199" s="184">
        <v>635</v>
      </c>
      <c r="J1199" s="185">
        <v>482.286</v>
      </c>
    </row>
    <row r="1200" spans="2:10" x14ac:dyDescent="0.25">
      <c r="B1200" s="511"/>
      <c r="C1200" s="508"/>
      <c r="D1200" s="508"/>
      <c r="E1200" s="186">
        <v>1818003750</v>
      </c>
      <c r="F1200" s="190" t="s">
        <v>976</v>
      </c>
      <c r="G1200" s="184"/>
      <c r="H1200" s="184">
        <v>130</v>
      </c>
      <c r="I1200" s="184">
        <v>130</v>
      </c>
      <c r="J1200" s="185">
        <v>120.55419999999999</v>
      </c>
    </row>
    <row r="1201" spans="2:10" x14ac:dyDescent="0.25">
      <c r="B1201" s="511"/>
      <c r="C1201" s="508"/>
      <c r="D1201" s="508"/>
      <c r="E1201" s="186">
        <v>1828100110</v>
      </c>
      <c r="F1201" s="190" t="s">
        <v>263</v>
      </c>
      <c r="G1201" s="184">
        <v>7</v>
      </c>
      <c r="H1201" s="184">
        <v>1860</v>
      </c>
      <c r="I1201" s="184">
        <v>1880</v>
      </c>
      <c r="J1201" s="185">
        <v>1861.63564</v>
      </c>
    </row>
    <row r="1202" spans="2:10" x14ac:dyDescent="0.25">
      <c r="B1202" s="511"/>
      <c r="C1202" s="508"/>
      <c r="D1202" s="508"/>
      <c r="E1202" s="186">
        <v>1828100115</v>
      </c>
      <c r="F1202" s="190" t="s">
        <v>264</v>
      </c>
      <c r="G1202" s="184"/>
      <c r="H1202" s="184">
        <v>332</v>
      </c>
      <c r="I1202" s="184"/>
      <c r="J1202" s="185"/>
    </row>
    <row r="1203" spans="2:10" x14ac:dyDescent="0.25">
      <c r="B1203" s="511"/>
      <c r="C1203" s="508"/>
      <c r="D1203" s="508"/>
      <c r="E1203" s="186">
        <v>1828100130</v>
      </c>
      <c r="F1203" s="190" t="s">
        <v>265</v>
      </c>
      <c r="G1203" s="184"/>
      <c r="H1203" s="184">
        <v>320</v>
      </c>
      <c r="I1203" s="184">
        <v>320</v>
      </c>
      <c r="J1203" s="185">
        <v>264.97235999999998</v>
      </c>
    </row>
    <row r="1204" spans="2:10" x14ac:dyDescent="0.25">
      <c r="B1204" s="511"/>
      <c r="C1204" s="508"/>
      <c r="D1204" s="508"/>
      <c r="E1204" s="186">
        <v>1828100140</v>
      </c>
      <c r="F1204" s="190" t="s">
        <v>266</v>
      </c>
      <c r="G1204" s="184"/>
      <c r="H1204" s="184">
        <v>260</v>
      </c>
      <c r="I1204" s="184">
        <v>260</v>
      </c>
      <c r="J1204" s="185">
        <v>217.26742999999999</v>
      </c>
    </row>
    <row r="1205" spans="2:10" x14ac:dyDescent="0.25">
      <c r="B1205" s="511"/>
      <c r="C1205" s="508"/>
      <c r="D1205" s="508"/>
      <c r="E1205" s="186">
        <v>1828100492</v>
      </c>
      <c r="F1205" s="190" t="s">
        <v>268</v>
      </c>
      <c r="G1205" s="184"/>
      <c r="H1205" s="184">
        <v>108</v>
      </c>
      <c r="I1205" s="184">
        <v>150</v>
      </c>
      <c r="J1205" s="185">
        <v>91.67</v>
      </c>
    </row>
    <row r="1206" spans="2:10" x14ac:dyDescent="0.25">
      <c r="B1206" s="511"/>
      <c r="C1206" s="508"/>
      <c r="D1206" s="508"/>
      <c r="E1206" s="186">
        <v>1828100511</v>
      </c>
      <c r="F1206" s="190" t="s">
        <v>977</v>
      </c>
      <c r="G1206" s="184"/>
      <c r="H1206" s="184">
        <v>10</v>
      </c>
      <c r="I1206" s="184">
        <v>10</v>
      </c>
      <c r="J1206" s="185">
        <v>0.20599999999999999</v>
      </c>
    </row>
    <row r="1207" spans="2:10" x14ac:dyDescent="0.25">
      <c r="B1207" s="511"/>
      <c r="C1207" s="508"/>
      <c r="D1207" s="508"/>
      <c r="E1207" s="186">
        <v>1828100593</v>
      </c>
      <c r="F1207" s="190" t="s">
        <v>273</v>
      </c>
      <c r="G1207" s="184"/>
      <c r="H1207" s="184">
        <v>135</v>
      </c>
      <c r="I1207" s="184">
        <v>100</v>
      </c>
      <c r="J1207" s="185">
        <v>94.768000000000001</v>
      </c>
    </row>
    <row r="1208" spans="2:10" x14ac:dyDescent="0.25">
      <c r="B1208" s="511"/>
      <c r="C1208" s="508"/>
      <c r="D1208" s="508"/>
      <c r="E1208" s="186">
        <v>1828100596</v>
      </c>
      <c r="F1208" s="190" t="s">
        <v>289</v>
      </c>
      <c r="G1208" s="184"/>
      <c r="H1208" s="184">
        <v>51</v>
      </c>
      <c r="I1208" s="184"/>
      <c r="J1208" s="185"/>
    </row>
    <row r="1209" spans="2:10" x14ac:dyDescent="0.25">
      <c r="B1209" s="511"/>
      <c r="C1209" s="508"/>
      <c r="D1209" s="508"/>
      <c r="E1209" s="186">
        <v>1828100780</v>
      </c>
      <c r="F1209" s="190" t="s">
        <v>978</v>
      </c>
      <c r="G1209" s="184"/>
      <c r="H1209" s="184">
        <v>15</v>
      </c>
      <c r="I1209" s="184">
        <v>15</v>
      </c>
      <c r="J1209" s="185">
        <v>9.7993100000000002</v>
      </c>
    </row>
    <row r="1210" spans="2:10" x14ac:dyDescent="0.25">
      <c r="B1210" s="511"/>
      <c r="C1210" s="508"/>
      <c r="D1210" s="508"/>
      <c r="E1210" s="186">
        <v>1828100781</v>
      </c>
      <c r="F1210" s="190" t="s">
        <v>979</v>
      </c>
      <c r="G1210" s="184"/>
      <c r="H1210" s="184">
        <v>0</v>
      </c>
      <c r="I1210" s="184">
        <v>184</v>
      </c>
      <c r="J1210" s="185">
        <v>6</v>
      </c>
    </row>
    <row r="1211" spans="2:10" x14ac:dyDescent="0.25">
      <c r="B1211" s="511"/>
      <c r="C1211" s="508"/>
      <c r="D1211" s="508"/>
      <c r="E1211" s="186">
        <v>1828100782</v>
      </c>
      <c r="F1211" s="190" t="s">
        <v>980</v>
      </c>
      <c r="G1211" s="184"/>
      <c r="H1211" s="184">
        <v>10</v>
      </c>
      <c r="I1211" s="184">
        <v>10</v>
      </c>
      <c r="J1211" s="185">
        <v>9.9992999999999999</v>
      </c>
    </row>
    <row r="1212" spans="2:10" x14ac:dyDescent="0.25">
      <c r="B1212" s="511"/>
      <c r="C1212" s="508"/>
      <c r="D1212" s="508"/>
      <c r="E1212" s="186">
        <v>1828100799</v>
      </c>
      <c r="F1212" s="190" t="s">
        <v>981</v>
      </c>
      <c r="G1212" s="184"/>
      <c r="H1212" s="184">
        <v>316</v>
      </c>
      <c r="I1212" s="184"/>
      <c r="J1212" s="185"/>
    </row>
    <row r="1213" spans="2:10" x14ac:dyDescent="0.25">
      <c r="B1213" s="511"/>
      <c r="C1213" s="508"/>
      <c r="D1213" s="508"/>
      <c r="E1213" s="186">
        <v>1828200110</v>
      </c>
      <c r="F1213" s="190" t="s">
        <v>982</v>
      </c>
      <c r="G1213" s="184">
        <v>18.5</v>
      </c>
      <c r="H1213" s="184">
        <v>3000</v>
      </c>
      <c r="I1213" s="184">
        <v>3060</v>
      </c>
      <c r="J1213" s="185">
        <v>2092.8757500000002</v>
      </c>
    </row>
    <row r="1214" spans="2:10" x14ac:dyDescent="0.25">
      <c r="B1214" s="511"/>
      <c r="C1214" s="508"/>
      <c r="D1214" s="508"/>
      <c r="E1214" s="186">
        <v>1828200130</v>
      </c>
      <c r="F1214" s="190" t="s">
        <v>265</v>
      </c>
      <c r="G1214" s="184"/>
      <c r="H1214" s="184">
        <v>200</v>
      </c>
      <c r="I1214" s="184">
        <v>200</v>
      </c>
      <c r="J1214" s="185">
        <v>175.08879999999999</v>
      </c>
    </row>
    <row r="1215" spans="2:10" x14ac:dyDescent="0.25">
      <c r="B1215" s="511"/>
      <c r="C1215" s="508"/>
      <c r="D1215" s="508"/>
      <c r="E1215" s="186">
        <v>1828200140</v>
      </c>
      <c r="F1215" s="190" t="s">
        <v>819</v>
      </c>
      <c r="G1215" s="184"/>
      <c r="H1215" s="184">
        <v>160</v>
      </c>
      <c r="I1215" s="184">
        <v>160</v>
      </c>
      <c r="J1215" s="185">
        <v>143.88660000000002</v>
      </c>
    </row>
    <row r="1216" spans="2:10" x14ac:dyDescent="0.25">
      <c r="B1216" s="511"/>
      <c r="C1216" s="508"/>
      <c r="D1216" s="508"/>
      <c r="E1216" s="186">
        <v>1828200710</v>
      </c>
      <c r="F1216" s="190" t="s">
        <v>983</v>
      </c>
      <c r="G1216" s="184"/>
      <c r="H1216" s="184">
        <v>200</v>
      </c>
      <c r="I1216" s="184">
        <v>200</v>
      </c>
      <c r="J1216" s="185">
        <v>0</v>
      </c>
    </row>
    <row r="1217" spans="2:10" x14ac:dyDescent="0.25">
      <c r="B1217" s="511"/>
      <c r="C1217" s="508"/>
      <c r="D1217" s="508"/>
      <c r="E1217" s="186">
        <v>1828200711</v>
      </c>
      <c r="F1217" s="190" t="s">
        <v>984</v>
      </c>
      <c r="G1217" s="184"/>
      <c r="H1217" s="184">
        <v>75</v>
      </c>
      <c r="I1217" s="184">
        <v>75</v>
      </c>
      <c r="J1217" s="185">
        <v>75</v>
      </c>
    </row>
    <row r="1218" spans="2:10" x14ac:dyDescent="0.25">
      <c r="B1218" s="511"/>
      <c r="C1218" s="508"/>
      <c r="D1218" s="508"/>
      <c r="E1218" s="186">
        <v>1828200751</v>
      </c>
      <c r="F1218" s="190" t="s">
        <v>936</v>
      </c>
      <c r="G1218" s="184"/>
      <c r="H1218" s="184">
        <v>60</v>
      </c>
      <c r="I1218" s="184">
        <v>60</v>
      </c>
      <c r="J1218" s="185">
        <v>47.328000000000003</v>
      </c>
    </row>
    <row r="1219" spans="2:10" x14ac:dyDescent="0.25">
      <c r="B1219" s="511"/>
      <c r="C1219" s="508"/>
      <c r="D1219" s="508"/>
      <c r="E1219" s="186">
        <v>1828200752</v>
      </c>
      <c r="F1219" s="190" t="s">
        <v>937</v>
      </c>
      <c r="G1219" s="184"/>
      <c r="H1219" s="184">
        <v>185</v>
      </c>
      <c r="I1219" s="184">
        <v>460</v>
      </c>
      <c r="J1219" s="185">
        <v>200.86960000000002</v>
      </c>
    </row>
    <row r="1220" spans="2:10" x14ac:dyDescent="0.25">
      <c r="B1220" s="511"/>
      <c r="C1220" s="508"/>
      <c r="D1220" s="508"/>
      <c r="E1220" s="186">
        <v>1828200780</v>
      </c>
      <c r="F1220" s="190" t="s">
        <v>985</v>
      </c>
      <c r="G1220" s="184"/>
      <c r="H1220" s="184">
        <v>229</v>
      </c>
      <c r="I1220" s="184">
        <v>255</v>
      </c>
      <c r="J1220" s="185">
        <v>108.28979</v>
      </c>
    </row>
    <row r="1221" spans="2:10" x14ac:dyDescent="0.25">
      <c r="B1221" s="511"/>
      <c r="C1221" s="508"/>
      <c r="D1221" s="508"/>
      <c r="E1221" s="186">
        <v>1828200795</v>
      </c>
      <c r="F1221" s="190" t="s">
        <v>986</v>
      </c>
      <c r="G1221" s="184"/>
      <c r="H1221" s="184">
        <v>27</v>
      </c>
      <c r="I1221" s="184"/>
      <c r="J1221" s="185"/>
    </row>
    <row r="1222" spans="2:10" x14ac:dyDescent="0.25">
      <c r="B1222" s="511"/>
      <c r="C1222" s="508"/>
      <c r="D1222" s="508"/>
      <c r="E1222" s="186">
        <v>1828300110</v>
      </c>
      <c r="F1222" s="190" t="s">
        <v>987</v>
      </c>
      <c r="G1222" s="184">
        <v>10.4</v>
      </c>
      <c r="H1222" s="184">
        <v>1450</v>
      </c>
      <c r="I1222" s="184">
        <v>1244</v>
      </c>
      <c r="J1222" s="185">
        <v>985.23923000000002</v>
      </c>
    </row>
    <row r="1223" spans="2:10" x14ac:dyDescent="0.25">
      <c r="B1223" s="511"/>
      <c r="C1223" s="508"/>
      <c r="D1223" s="508"/>
      <c r="E1223" s="186">
        <v>1828300115</v>
      </c>
      <c r="F1223" s="190" t="s">
        <v>264</v>
      </c>
      <c r="G1223" s="184"/>
      <c r="H1223" s="184">
        <v>250</v>
      </c>
      <c r="I1223" s="184">
        <v>250</v>
      </c>
      <c r="J1223" s="185">
        <v>264.113</v>
      </c>
    </row>
    <row r="1224" spans="2:10" x14ac:dyDescent="0.25">
      <c r="B1224" s="511"/>
      <c r="C1224" s="508"/>
      <c r="D1224" s="508"/>
      <c r="E1224" s="186">
        <v>1828300130</v>
      </c>
      <c r="F1224" s="190" t="s">
        <v>265</v>
      </c>
      <c r="G1224" s="184"/>
      <c r="H1224" s="184">
        <v>80</v>
      </c>
      <c r="I1224" s="184">
        <v>80</v>
      </c>
      <c r="J1224" s="185">
        <v>41.886099999999999</v>
      </c>
    </row>
    <row r="1225" spans="2:10" x14ac:dyDescent="0.25">
      <c r="B1225" s="511"/>
      <c r="C1225" s="508"/>
      <c r="D1225" s="508"/>
      <c r="E1225" s="186">
        <v>1828300140</v>
      </c>
      <c r="F1225" s="190" t="s">
        <v>266</v>
      </c>
      <c r="G1225" s="184"/>
      <c r="H1225" s="184">
        <v>40</v>
      </c>
      <c r="I1225" s="184">
        <v>40</v>
      </c>
      <c r="J1225" s="185">
        <v>10.415559999999999</v>
      </c>
    </row>
    <row r="1226" spans="2:10" x14ac:dyDescent="0.25">
      <c r="B1226" s="511"/>
      <c r="C1226" s="508"/>
      <c r="D1226" s="508"/>
      <c r="E1226" s="186">
        <v>1828300210</v>
      </c>
      <c r="F1226" s="190" t="s">
        <v>988</v>
      </c>
      <c r="G1226" s="184">
        <v>9</v>
      </c>
      <c r="H1226" s="184">
        <v>1450</v>
      </c>
      <c r="I1226" s="184">
        <v>1400</v>
      </c>
      <c r="J1226" s="185">
        <v>1432.4043999999999</v>
      </c>
    </row>
    <row r="1227" spans="2:10" x14ac:dyDescent="0.25">
      <c r="B1227" s="511"/>
      <c r="C1227" s="508"/>
      <c r="D1227" s="508"/>
      <c r="E1227" s="186">
        <v>1828300430</v>
      </c>
      <c r="F1227" s="190" t="s">
        <v>143</v>
      </c>
      <c r="G1227" s="184"/>
      <c r="H1227" s="184">
        <v>220</v>
      </c>
      <c r="I1227" s="184">
        <v>220</v>
      </c>
      <c r="J1227" s="185">
        <v>198.24710000000002</v>
      </c>
    </row>
    <row r="1228" spans="2:10" x14ac:dyDescent="0.25">
      <c r="B1228" s="511"/>
      <c r="C1228" s="508"/>
      <c r="D1228" s="508"/>
      <c r="E1228" s="186">
        <v>1828300431</v>
      </c>
      <c r="F1228" s="190" t="s">
        <v>989</v>
      </c>
      <c r="G1228" s="184"/>
      <c r="H1228" s="184">
        <v>35</v>
      </c>
      <c r="I1228" s="184">
        <v>35</v>
      </c>
      <c r="J1228" s="185">
        <v>23.987500000000001</v>
      </c>
    </row>
    <row r="1229" spans="2:10" x14ac:dyDescent="0.25">
      <c r="B1229" s="511"/>
      <c r="C1229" s="508"/>
      <c r="D1229" s="508"/>
      <c r="E1229" s="186">
        <v>1828300492</v>
      </c>
      <c r="F1229" s="190" t="s">
        <v>268</v>
      </c>
      <c r="G1229" s="184"/>
      <c r="H1229" s="184">
        <v>0</v>
      </c>
      <c r="I1229" s="184">
        <v>140</v>
      </c>
      <c r="J1229" s="185">
        <v>91.67</v>
      </c>
    </row>
    <row r="1230" spans="2:10" x14ac:dyDescent="0.25">
      <c r="B1230" s="511"/>
      <c r="C1230" s="508"/>
      <c r="D1230" s="508"/>
      <c r="E1230" s="186">
        <v>1828300511</v>
      </c>
      <c r="F1230" s="190" t="s">
        <v>832</v>
      </c>
      <c r="G1230" s="184"/>
      <c r="H1230" s="184">
        <v>10</v>
      </c>
      <c r="I1230" s="184">
        <v>10</v>
      </c>
      <c r="J1230" s="185">
        <v>4.4335000000000004</v>
      </c>
    </row>
    <row r="1231" spans="2:10" x14ac:dyDescent="0.25">
      <c r="B1231" s="511"/>
      <c r="C1231" s="508"/>
      <c r="D1231" s="508"/>
      <c r="E1231" s="186">
        <v>1828300550</v>
      </c>
      <c r="F1231" s="190" t="s">
        <v>464</v>
      </c>
      <c r="G1231" s="184"/>
      <c r="H1231" s="184">
        <v>140</v>
      </c>
      <c r="I1231" s="184">
        <v>140</v>
      </c>
      <c r="J1231" s="185">
        <v>122.97342</v>
      </c>
    </row>
    <row r="1232" spans="2:10" x14ac:dyDescent="0.25">
      <c r="B1232" s="511"/>
      <c r="C1232" s="508"/>
      <c r="D1232" s="508"/>
      <c r="E1232" s="186">
        <v>1828300750</v>
      </c>
      <c r="F1232" s="190" t="s">
        <v>990</v>
      </c>
      <c r="G1232" s="184"/>
      <c r="H1232" s="184">
        <v>270</v>
      </c>
      <c r="I1232" s="184">
        <v>270</v>
      </c>
      <c r="J1232" s="185">
        <v>258.53520000000003</v>
      </c>
    </row>
    <row r="1233" spans="2:10" x14ac:dyDescent="0.25">
      <c r="B1233" s="511"/>
      <c r="C1233" s="508"/>
      <c r="D1233" s="508"/>
      <c r="E1233" s="186">
        <v>1828300751</v>
      </c>
      <c r="F1233" s="190" t="s">
        <v>991</v>
      </c>
      <c r="G1233" s="184"/>
      <c r="H1233" s="184">
        <v>0</v>
      </c>
      <c r="I1233" s="184">
        <v>30</v>
      </c>
      <c r="J1233" s="185">
        <v>20</v>
      </c>
    </row>
    <row r="1234" spans="2:10" x14ac:dyDescent="0.25">
      <c r="B1234" s="511"/>
      <c r="C1234" s="508"/>
      <c r="D1234" s="508"/>
      <c r="E1234" s="186">
        <v>1828300752</v>
      </c>
      <c r="F1234" s="190" t="s">
        <v>992</v>
      </c>
      <c r="G1234" s="184"/>
      <c r="H1234" s="184">
        <v>340</v>
      </c>
      <c r="I1234" s="184">
        <v>340</v>
      </c>
      <c r="J1234" s="185">
        <v>246.77141</v>
      </c>
    </row>
    <row r="1235" spans="2:10" x14ac:dyDescent="0.25">
      <c r="B1235" s="511"/>
      <c r="C1235" s="508"/>
      <c r="D1235" s="508"/>
      <c r="E1235" s="186">
        <v>1828300753</v>
      </c>
      <c r="F1235" s="190" t="s">
        <v>934</v>
      </c>
      <c r="G1235" s="184"/>
      <c r="H1235" s="184">
        <v>50</v>
      </c>
      <c r="I1235" s="184">
        <v>50</v>
      </c>
      <c r="J1235" s="185">
        <v>0</v>
      </c>
    </row>
    <row r="1236" spans="2:10" x14ac:dyDescent="0.25">
      <c r="B1236" s="511"/>
      <c r="C1236" s="508"/>
      <c r="D1236" s="508"/>
      <c r="E1236" s="186">
        <v>1828300754</v>
      </c>
      <c r="F1236" s="190" t="s">
        <v>993</v>
      </c>
      <c r="G1236" s="184"/>
      <c r="H1236" s="184">
        <v>200</v>
      </c>
      <c r="I1236" s="184">
        <v>120</v>
      </c>
      <c r="J1236" s="185">
        <v>111.89574</v>
      </c>
    </row>
    <row r="1237" spans="2:10" x14ac:dyDescent="0.25">
      <c r="B1237" s="511"/>
      <c r="C1237" s="508"/>
      <c r="D1237" s="508"/>
      <c r="E1237" s="186">
        <v>1828300780</v>
      </c>
      <c r="F1237" s="190" t="s">
        <v>381</v>
      </c>
      <c r="G1237" s="184"/>
      <c r="H1237" s="184">
        <v>40</v>
      </c>
      <c r="I1237" s="184">
        <v>40</v>
      </c>
      <c r="J1237" s="185">
        <v>32.661250000000003</v>
      </c>
    </row>
    <row r="1238" spans="2:10" x14ac:dyDescent="0.25">
      <c r="B1238" s="511"/>
      <c r="C1238" s="508"/>
      <c r="D1238" s="508"/>
      <c r="E1238" s="186">
        <v>1828300781</v>
      </c>
      <c r="F1238" s="190" t="s">
        <v>994</v>
      </c>
      <c r="G1238" s="184"/>
      <c r="H1238" s="184">
        <v>350</v>
      </c>
      <c r="I1238" s="184">
        <v>385</v>
      </c>
      <c r="J1238" s="185">
        <v>327.11757</v>
      </c>
    </row>
    <row r="1239" spans="2:10" x14ac:dyDescent="0.25">
      <c r="B1239" s="511"/>
      <c r="C1239" s="508"/>
      <c r="D1239" s="508"/>
      <c r="E1239" s="186">
        <v>1828300782</v>
      </c>
      <c r="F1239" s="190" t="s">
        <v>995</v>
      </c>
      <c r="G1239" s="184"/>
      <c r="H1239" s="184">
        <v>174</v>
      </c>
      <c r="I1239" s="184">
        <v>174</v>
      </c>
      <c r="J1239" s="185">
        <v>75.748050000000006</v>
      </c>
    </row>
    <row r="1240" spans="2:10" x14ac:dyDescent="0.25">
      <c r="B1240" s="511"/>
      <c r="C1240" s="508"/>
      <c r="D1240" s="508"/>
      <c r="E1240" s="186">
        <v>1828300783</v>
      </c>
      <c r="F1240" s="190" t="s">
        <v>996</v>
      </c>
      <c r="G1240" s="184"/>
      <c r="H1240" s="184">
        <v>90</v>
      </c>
      <c r="I1240" s="184">
        <v>90</v>
      </c>
      <c r="J1240" s="185">
        <v>83.427999999999997</v>
      </c>
    </row>
    <row r="1241" spans="2:10" x14ac:dyDescent="0.25">
      <c r="B1241" s="511"/>
      <c r="C1241" s="508"/>
      <c r="D1241" s="508"/>
      <c r="E1241" s="186">
        <v>1828300784</v>
      </c>
      <c r="F1241" s="190" t="s">
        <v>997</v>
      </c>
      <c r="G1241" s="184"/>
      <c r="H1241" s="184">
        <v>500</v>
      </c>
      <c r="I1241" s="184">
        <v>500</v>
      </c>
      <c r="J1241" s="185">
        <v>464.16019</v>
      </c>
    </row>
    <row r="1242" spans="2:10" x14ac:dyDescent="0.25">
      <c r="B1242" s="511"/>
      <c r="C1242" s="508"/>
      <c r="D1242" s="508"/>
      <c r="E1242" s="186">
        <v>1828300785</v>
      </c>
      <c r="F1242" s="190" t="s">
        <v>998</v>
      </c>
      <c r="G1242" s="184"/>
      <c r="H1242" s="184">
        <v>60</v>
      </c>
      <c r="I1242" s="184">
        <v>30</v>
      </c>
      <c r="J1242" s="185">
        <v>29.299799999999998</v>
      </c>
    </row>
    <row r="1243" spans="2:10" x14ac:dyDescent="0.25">
      <c r="B1243" s="511"/>
      <c r="C1243" s="508"/>
      <c r="D1243" s="508"/>
      <c r="E1243" s="186">
        <v>1828300786</v>
      </c>
      <c r="F1243" s="190" t="s">
        <v>999</v>
      </c>
      <c r="G1243" s="184"/>
      <c r="H1243" s="184">
        <v>328</v>
      </c>
      <c r="I1243" s="184">
        <v>328</v>
      </c>
      <c r="J1243" s="185">
        <v>316.85899999999998</v>
      </c>
    </row>
    <row r="1244" spans="2:10" x14ac:dyDescent="0.25">
      <c r="B1244" s="511"/>
      <c r="C1244" s="508"/>
      <c r="D1244" s="508"/>
      <c r="E1244" s="186">
        <v>1828300787</v>
      </c>
      <c r="F1244" s="190" t="s">
        <v>1000</v>
      </c>
      <c r="G1244" s="184"/>
      <c r="H1244" s="184">
        <v>30</v>
      </c>
      <c r="I1244" s="184">
        <v>30</v>
      </c>
      <c r="J1244" s="185">
        <v>29.926400000000001</v>
      </c>
    </row>
    <row r="1245" spans="2:10" x14ac:dyDescent="0.25">
      <c r="B1245" s="511"/>
      <c r="C1245" s="508"/>
      <c r="D1245" s="508"/>
      <c r="E1245" s="186">
        <v>1828300798</v>
      </c>
      <c r="F1245" s="190" t="s">
        <v>277</v>
      </c>
      <c r="G1245" s="184"/>
      <c r="H1245" s="184">
        <v>304</v>
      </c>
      <c r="I1245" s="184">
        <v>200</v>
      </c>
      <c r="J1245" s="185">
        <v>204.49100000000001</v>
      </c>
    </row>
    <row r="1246" spans="2:10" x14ac:dyDescent="0.25">
      <c r="B1246" s="511"/>
      <c r="C1246" s="508"/>
      <c r="D1246" s="508"/>
      <c r="E1246" s="186">
        <v>1828300930</v>
      </c>
      <c r="F1246" s="190" t="s">
        <v>459</v>
      </c>
      <c r="G1246" s="184"/>
      <c r="H1246" s="184">
        <v>10</v>
      </c>
      <c r="I1246" s="184">
        <v>10</v>
      </c>
      <c r="J1246" s="185">
        <v>7.1301199999999998</v>
      </c>
    </row>
    <row r="1247" spans="2:10" x14ac:dyDescent="0.25">
      <c r="B1247" s="511"/>
      <c r="C1247" s="508"/>
      <c r="D1247" s="508"/>
      <c r="E1247" s="186">
        <v>1828400110</v>
      </c>
      <c r="F1247" s="190" t="s">
        <v>1001</v>
      </c>
      <c r="G1247" s="184">
        <v>8.6</v>
      </c>
      <c r="H1247" s="184">
        <v>1930</v>
      </c>
      <c r="I1247" s="184">
        <v>1780</v>
      </c>
      <c r="J1247" s="185">
        <v>1677.93391</v>
      </c>
    </row>
    <row r="1248" spans="2:10" x14ac:dyDescent="0.25">
      <c r="B1248" s="511"/>
      <c r="C1248" s="508"/>
      <c r="D1248" s="508"/>
      <c r="E1248" s="186">
        <v>1828400130</v>
      </c>
      <c r="F1248" s="190" t="s">
        <v>265</v>
      </c>
      <c r="G1248" s="184"/>
      <c r="H1248" s="184">
        <v>150</v>
      </c>
      <c r="I1248" s="184">
        <v>150</v>
      </c>
      <c r="J1248" s="185">
        <v>134.67770000000002</v>
      </c>
    </row>
    <row r="1249" spans="2:10" x14ac:dyDescent="0.25">
      <c r="B1249" s="511"/>
      <c r="C1249" s="508"/>
      <c r="D1249" s="508"/>
      <c r="E1249" s="186">
        <v>1828400140</v>
      </c>
      <c r="F1249" s="190" t="s">
        <v>281</v>
      </c>
      <c r="G1249" s="184"/>
      <c r="H1249" s="184">
        <v>225</v>
      </c>
      <c r="I1249" s="184">
        <v>225</v>
      </c>
      <c r="J1249" s="185">
        <v>222.21823999999998</v>
      </c>
    </row>
    <row r="1250" spans="2:10" x14ac:dyDescent="0.25">
      <c r="B1250" s="511"/>
      <c r="C1250" s="508"/>
      <c r="D1250" s="508"/>
      <c r="E1250" s="186">
        <v>1828500110</v>
      </c>
      <c r="F1250" s="190" t="s">
        <v>1002</v>
      </c>
      <c r="G1250" s="184">
        <v>4.0999999999999996</v>
      </c>
      <c r="H1250" s="184">
        <v>700</v>
      </c>
      <c r="I1250" s="184">
        <v>820</v>
      </c>
      <c r="J1250" s="185">
        <v>487.57090999999997</v>
      </c>
    </row>
    <row r="1251" spans="2:10" x14ac:dyDescent="0.25">
      <c r="B1251" s="511"/>
      <c r="C1251" s="508"/>
      <c r="D1251" s="508"/>
      <c r="E1251" s="186">
        <v>1828500130</v>
      </c>
      <c r="F1251" s="190" t="s">
        <v>265</v>
      </c>
      <c r="G1251" s="184"/>
      <c r="H1251" s="184">
        <v>50</v>
      </c>
      <c r="I1251" s="184">
        <v>50</v>
      </c>
      <c r="J1251" s="185">
        <v>52.171720000000001</v>
      </c>
    </row>
    <row r="1252" spans="2:10" x14ac:dyDescent="0.25">
      <c r="B1252" s="511"/>
      <c r="C1252" s="508"/>
      <c r="D1252" s="508"/>
      <c r="E1252" s="186">
        <v>1828500140</v>
      </c>
      <c r="F1252" s="190" t="s">
        <v>281</v>
      </c>
      <c r="G1252" s="184"/>
      <c r="H1252" s="184">
        <v>55</v>
      </c>
      <c r="I1252" s="184">
        <v>55</v>
      </c>
      <c r="J1252" s="185">
        <v>46.980410000000006</v>
      </c>
    </row>
    <row r="1253" spans="2:10" x14ac:dyDescent="0.25">
      <c r="B1253" s="511"/>
      <c r="C1253" s="508"/>
      <c r="D1253" s="508"/>
      <c r="E1253" s="186">
        <v>1828500780</v>
      </c>
      <c r="F1253" s="190" t="s">
        <v>1003</v>
      </c>
      <c r="G1253" s="184"/>
      <c r="H1253" s="184">
        <v>190</v>
      </c>
      <c r="I1253" s="184">
        <v>190</v>
      </c>
      <c r="J1253" s="185">
        <v>118.08875</v>
      </c>
    </row>
    <row r="1254" spans="2:10" x14ac:dyDescent="0.25">
      <c r="B1254" s="511"/>
      <c r="C1254" s="508"/>
      <c r="D1254" s="508"/>
      <c r="E1254" s="186">
        <v>1828600780</v>
      </c>
      <c r="F1254" s="190" t="s">
        <v>1004</v>
      </c>
      <c r="G1254" s="184"/>
      <c r="H1254" s="184">
        <v>224</v>
      </c>
      <c r="I1254" s="184">
        <v>224</v>
      </c>
      <c r="J1254" s="185">
        <v>161.38046</v>
      </c>
    </row>
    <row r="1255" spans="2:10" x14ac:dyDescent="0.25">
      <c r="B1255" s="511"/>
      <c r="C1255" s="508"/>
      <c r="D1255" s="508"/>
      <c r="E1255" s="186">
        <v>1828600781</v>
      </c>
      <c r="F1255" s="190" t="s">
        <v>945</v>
      </c>
      <c r="G1255" s="184"/>
      <c r="H1255" s="184">
        <v>50</v>
      </c>
      <c r="I1255" s="184">
        <v>50</v>
      </c>
      <c r="J1255" s="185">
        <v>0</v>
      </c>
    </row>
    <row r="1256" spans="2:10" x14ac:dyDescent="0.25">
      <c r="B1256" s="511"/>
      <c r="C1256" s="508"/>
      <c r="D1256" s="508"/>
      <c r="E1256" s="186">
        <v>1828600782</v>
      </c>
      <c r="F1256" s="190" t="s">
        <v>1005</v>
      </c>
      <c r="G1256" s="184"/>
      <c r="H1256" s="184">
        <v>100</v>
      </c>
      <c r="I1256" s="184">
        <v>100</v>
      </c>
      <c r="J1256" s="185">
        <v>0</v>
      </c>
    </row>
    <row r="1257" spans="2:10" x14ac:dyDescent="0.25">
      <c r="B1257" s="511"/>
      <c r="C1257" s="508"/>
      <c r="D1257" s="508"/>
      <c r="E1257" s="186">
        <v>1828900781</v>
      </c>
      <c r="F1257" s="190" t="s">
        <v>1006</v>
      </c>
      <c r="G1257" s="184"/>
      <c r="H1257" s="184">
        <v>0</v>
      </c>
      <c r="I1257" s="184">
        <v>0</v>
      </c>
      <c r="J1257" s="185">
        <v>92.696799999999996</v>
      </c>
    </row>
    <row r="1258" spans="2:10" x14ac:dyDescent="0.25">
      <c r="B1258" s="511"/>
      <c r="C1258" s="508"/>
      <c r="D1258" s="508"/>
      <c r="E1258" s="186">
        <v>1828900782</v>
      </c>
      <c r="F1258" s="190" t="s">
        <v>1007</v>
      </c>
      <c r="G1258" s="184"/>
      <c r="H1258" s="184">
        <v>0</v>
      </c>
      <c r="I1258" s="184">
        <v>0</v>
      </c>
      <c r="J1258" s="185">
        <v>44.781999999999996</v>
      </c>
    </row>
    <row r="1259" spans="2:10" x14ac:dyDescent="0.25">
      <c r="B1259" s="511"/>
      <c r="C1259" s="508"/>
      <c r="D1259" s="508"/>
      <c r="E1259" s="186">
        <v>1828900783</v>
      </c>
      <c r="F1259" s="190" t="s">
        <v>1008</v>
      </c>
      <c r="G1259" s="184"/>
      <c r="H1259" s="184">
        <v>0</v>
      </c>
      <c r="I1259" s="184">
        <v>0</v>
      </c>
      <c r="J1259" s="185">
        <v>115.15122</v>
      </c>
    </row>
    <row r="1260" spans="2:10" x14ac:dyDescent="0.25">
      <c r="B1260" s="511"/>
      <c r="C1260" s="508"/>
      <c r="D1260" s="508"/>
      <c r="E1260" s="186">
        <v>1828900784</v>
      </c>
      <c r="F1260" s="190" t="s">
        <v>1009</v>
      </c>
      <c r="G1260" s="184"/>
      <c r="H1260" s="184">
        <v>0</v>
      </c>
      <c r="I1260" s="184">
        <v>0</v>
      </c>
      <c r="J1260" s="185">
        <v>249.83255</v>
      </c>
    </row>
    <row r="1261" spans="2:10" x14ac:dyDescent="0.25">
      <c r="B1261" s="511"/>
      <c r="C1261" s="508"/>
      <c r="D1261" s="508"/>
      <c r="E1261" s="186">
        <v>1828900785</v>
      </c>
      <c r="F1261" s="190" t="s">
        <v>1010</v>
      </c>
      <c r="G1261" s="184"/>
      <c r="H1261" s="184">
        <v>170</v>
      </c>
      <c r="I1261" s="184">
        <v>170</v>
      </c>
      <c r="J1261" s="185">
        <v>169.49645999999998</v>
      </c>
    </row>
    <row r="1262" spans="2:10" x14ac:dyDescent="0.25">
      <c r="B1262" s="511"/>
      <c r="C1262" s="508"/>
      <c r="D1262" s="508"/>
      <c r="E1262" s="186">
        <v>1828900786</v>
      </c>
      <c r="F1262" s="190" t="s">
        <v>1011</v>
      </c>
      <c r="G1262" s="184"/>
      <c r="H1262" s="184">
        <v>45</v>
      </c>
      <c r="I1262" s="184">
        <v>45</v>
      </c>
      <c r="J1262" s="185">
        <v>44.080400000000004</v>
      </c>
    </row>
    <row r="1263" spans="2:10" x14ac:dyDescent="0.25">
      <c r="B1263" s="511"/>
      <c r="C1263" s="508"/>
      <c r="D1263" s="508"/>
      <c r="E1263" s="186">
        <v>1828900820</v>
      </c>
      <c r="F1263" s="190" t="s">
        <v>1012</v>
      </c>
      <c r="G1263" s="184"/>
      <c r="H1263" s="184">
        <v>540</v>
      </c>
      <c r="I1263" s="184">
        <v>540</v>
      </c>
      <c r="J1263" s="185">
        <v>0</v>
      </c>
    </row>
    <row r="1264" spans="2:10" x14ac:dyDescent="0.25">
      <c r="B1264" s="511"/>
      <c r="C1264" s="508"/>
      <c r="D1264" s="508"/>
      <c r="E1264" s="186">
        <v>1842200780</v>
      </c>
      <c r="F1264" s="190" t="s">
        <v>1013</v>
      </c>
      <c r="G1264" s="184"/>
      <c r="H1264" s="184">
        <v>100</v>
      </c>
      <c r="I1264" s="184"/>
      <c r="J1264" s="185">
        <v>0</v>
      </c>
    </row>
    <row r="1265" spans="2:10" x14ac:dyDescent="0.25">
      <c r="B1265" s="511"/>
      <c r="C1265" s="508"/>
      <c r="D1265" s="508"/>
      <c r="E1265" s="186">
        <v>1848200780</v>
      </c>
      <c r="F1265" s="190" t="s">
        <v>1014</v>
      </c>
      <c r="G1265" s="184"/>
      <c r="H1265" s="184">
        <v>90</v>
      </c>
      <c r="I1265" s="184">
        <v>90</v>
      </c>
      <c r="J1265" s="185">
        <v>82.268799999999999</v>
      </c>
    </row>
    <row r="1266" spans="2:10" x14ac:dyDescent="0.25">
      <c r="B1266" s="511"/>
      <c r="C1266" s="508"/>
      <c r="D1266" s="508"/>
      <c r="E1266" s="186">
        <v>1869001110</v>
      </c>
      <c r="F1266" s="190" t="s">
        <v>1015</v>
      </c>
      <c r="G1266" s="184">
        <v>0</v>
      </c>
      <c r="H1266" s="184">
        <v>30</v>
      </c>
      <c r="I1266" s="184">
        <v>200</v>
      </c>
      <c r="J1266" s="185">
        <v>99.152210000000011</v>
      </c>
    </row>
    <row r="1267" spans="2:10" x14ac:dyDescent="0.25">
      <c r="B1267" s="511"/>
      <c r="C1267" s="508"/>
      <c r="D1267" s="508"/>
      <c r="E1267" s="186">
        <v>1869001130</v>
      </c>
      <c r="F1267" s="190" t="s">
        <v>265</v>
      </c>
      <c r="G1267" s="184"/>
      <c r="H1267" s="184">
        <v>10</v>
      </c>
      <c r="I1267" s="184">
        <v>10</v>
      </c>
      <c r="J1267" s="185">
        <v>15.56424</v>
      </c>
    </row>
    <row r="1268" spans="2:10" x14ac:dyDescent="0.25">
      <c r="B1268" s="511"/>
      <c r="C1268" s="508"/>
      <c r="D1268" s="509"/>
      <c r="E1268" s="186">
        <v>1869001210</v>
      </c>
      <c r="F1268" s="190" t="s">
        <v>267</v>
      </c>
      <c r="G1268" s="184"/>
      <c r="H1268" s="184">
        <v>0</v>
      </c>
      <c r="I1268" s="184">
        <v>0</v>
      </c>
      <c r="J1268" s="185">
        <v>31.711020000000001</v>
      </c>
    </row>
    <row r="1269" spans="2:10" ht="20.399999999999999" x14ac:dyDescent="0.25">
      <c r="B1269" s="511"/>
      <c r="C1269" s="509"/>
      <c r="D1269" s="255" t="s">
        <v>947</v>
      </c>
      <c r="E1269" s="191"/>
      <c r="F1269" s="191"/>
      <c r="G1269" s="192">
        <v>57.6</v>
      </c>
      <c r="H1269" s="192">
        <v>19478</v>
      </c>
      <c r="I1269" s="192">
        <v>19019</v>
      </c>
      <c r="J1269" s="193">
        <v>15231.648120000002</v>
      </c>
    </row>
    <row r="1270" spans="2:10" ht="20.399999999999999" x14ac:dyDescent="0.25">
      <c r="B1270" s="512"/>
      <c r="C1270" s="258" t="s">
        <v>19</v>
      </c>
      <c r="D1270" s="259"/>
      <c r="E1270" s="197"/>
      <c r="F1270" s="197"/>
      <c r="G1270" s="198">
        <v>72.399999999999991</v>
      </c>
      <c r="H1270" s="198">
        <v>37264</v>
      </c>
      <c r="I1270" s="198">
        <v>34000</v>
      </c>
      <c r="J1270" s="199">
        <v>24971.790889999993</v>
      </c>
    </row>
    <row r="1271" spans="2:10" ht="20.399999999999999" x14ac:dyDescent="0.25">
      <c r="B1271" s="248" t="s">
        <v>193</v>
      </c>
      <c r="C1271" s="249"/>
      <c r="D1271" s="249"/>
      <c r="E1271" s="200"/>
      <c r="F1271" s="200"/>
      <c r="G1271" s="201">
        <v>72.399999999999991</v>
      </c>
      <c r="H1271" s="201">
        <v>32845</v>
      </c>
      <c r="I1271" s="201">
        <v>29260</v>
      </c>
      <c r="J1271" s="202">
        <v>20914.72850999999</v>
      </c>
    </row>
    <row r="1272" spans="2:10" ht="21" customHeight="1" x14ac:dyDescent="0.25">
      <c r="B1272" s="510" t="s">
        <v>105</v>
      </c>
      <c r="C1272" s="507" t="s">
        <v>7</v>
      </c>
      <c r="D1272" s="507" t="s">
        <v>105</v>
      </c>
      <c r="E1272" s="186">
        <v>1329500420</v>
      </c>
      <c r="F1272" s="190" t="s">
        <v>1016</v>
      </c>
      <c r="G1272" s="184"/>
      <c r="H1272" s="184">
        <v>-10</v>
      </c>
      <c r="I1272" s="184">
        <v>-5</v>
      </c>
      <c r="J1272" s="185">
        <v>-8.7200000000000006</v>
      </c>
    </row>
    <row r="1273" spans="2:10" x14ac:dyDescent="0.25">
      <c r="B1273" s="511"/>
      <c r="C1273" s="508"/>
      <c r="D1273" s="508"/>
      <c r="E1273" s="186">
        <v>1329500690</v>
      </c>
      <c r="F1273" s="190" t="s">
        <v>1017</v>
      </c>
      <c r="G1273" s="184"/>
      <c r="H1273" s="184">
        <v>0</v>
      </c>
      <c r="I1273" s="184">
        <v>-412</v>
      </c>
      <c r="J1273" s="185">
        <v>-10</v>
      </c>
    </row>
    <row r="1274" spans="2:10" x14ac:dyDescent="0.25">
      <c r="B1274" s="511"/>
      <c r="C1274" s="508"/>
      <c r="D1274" s="509"/>
      <c r="E1274" s="186">
        <v>1329500940</v>
      </c>
      <c r="F1274" s="190" t="s">
        <v>1018</v>
      </c>
      <c r="G1274" s="184"/>
      <c r="H1274" s="184">
        <v>-60</v>
      </c>
      <c r="I1274" s="184">
        <v>-66</v>
      </c>
      <c r="J1274" s="185">
        <v>0</v>
      </c>
    </row>
    <row r="1275" spans="2:10" ht="20.399999999999999" x14ac:dyDescent="0.25">
      <c r="B1275" s="511"/>
      <c r="C1275" s="509"/>
      <c r="D1275" s="255" t="s">
        <v>194</v>
      </c>
      <c r="E1275" s="191"/>
      <c r="F1275" s="191"/>
      <c r="G1275" s="192"/>
      <c r="H1275" s="192">
        <v>-70</v>
      </c>
      <c r="I1275" s="192">
        <v>-483</v>
      </c>
      <c r="J1275" s="193">
        <v>-18.72</v>
      </c>
    </row>
    <row r="1276" spans="2:10" ht="20.399999999999999" x14ac:dyDescent="0.25">
      <c r="B1276" s="511"/>
      <c r="C1276" s="256" t="s">
        <v>13</v>
      </c>
      <c r="D1276" s="257"/>
      <c r="E1276" s="194"/>
      <c r="F1276" s="194"/>
      <c r="G1276" s="195"/>
      <c r="H1276" s="195">
        <v>-70</v>
      </c>
      <c r="I1276" s="195">
        <v>-483</v>
      </c>
      <c r="J1276" s="196">
        <v>-18.72</v>
      </c>
    </row>
    <row r="1277" spans="2:10" x14ac:dyDescent="0.25">
      <c r="B1277" s="511"/>
      <c r="C1277" s="507" t="s">
        <v>14</v>
      </c>
      <c r="D1277" s="507" t="s">
        <v>105</v>
      </c>
      <c r="E1277" s="186">
        <v>1829500110</v>
      </c>
      <c r="F1277" s="190" t="s">
        <v>1019</v>
      </c>
      <c r="G1277" s="184">
        <v>1</v>
      </c>
      <c r="H1277" s="184">
        <v>240</v>
      </c>
      <c r="I1277" s="184">
        <v>400</v>
      </c>
      <c r="J1277" s="185">
        <v>397.09267999999997</v>
      </c>
    </row>
    <row r="1278" spans="2:10" x14ac:dyDescent="0.25">
      <c r="B1278" s="511"/>
      <c r="C1278" s="508"/>
      <c r="D1278" s="508"/>
      <c r="E1278" s="186">
        <v>1829500130</v>
      </c>
      <c r="F1278" s="190" t="s">
        <v>1019</v>
      </c>
      <c r="G1278" s="184"/>
      <c r="H1278" s="184">
        <v>30</v>
      </c>
      <c r="I1278" s="184">
        <v>90</v>
      </c>
      <c r="J1278" s="185">
        <v>60.443580000000004</v>
      </c>
    </row>
    <row r="1279" spans="2:10" x14ac:dyDescent="0.25">
      <c r="B1279" s="511"/>
      <c r="C1279" s="508"/>
      <c r="D1279" s="508"/>
      <c r="E1279" s="186">
        <v>1829500140</v>
      </c>
      <c r="F1279" s="190" t="s">
        <v>1019</v>
      </c>
      <c r="G1279" s="184"/>
      <c r="H1279" s="184">
        <v>50</v>
      </c>
      <c r="I1279" s="184">
        <v>50</v>
      </c>
      <c r="J1279" s="185">
        <v>47.494980000000005</v>
      </c>
    </row>
    <row r="1280" spans="2:10" x14ac:dyDescent="0.25">
      <c r="B1280" s="511"/>
      <c r="C1280" s="508"/>
      <c r="D1280" s="508"/>
      <c r="E1280" s="186">
        <v>1829500780</v>
      </c>
      <c r="F1280" s="190" t="s">
        <v>1020</v>
      </c>
      <c r="G1280" s="184"/>
      <c r="H1280" s="184">
        <v>60</v>
      </c>
      <c r="I1280" s="184">
        <v>478</v>
      </c>
      <c r="J1280" s="185">
        <v>166.87148999999999</v>
      </c>
    </row>
    <row r="1281" spans="2:10" x14ac:dyDescent="0.25">
      <c r="B1281" s="511"/>
      <c r="C1281" s="508"/>
      <c r="D1281" s="509"/>
      <c r="E1281" s="186">
        <v>1829500781</v>
      </c>
      <c r="F1281" s="190" t="s">
        <v>1021</v>
      </c>
      <c r="G1281" s="184"/>
      <c r="H1281" s="184">
        <v>160</v>
      </c>
      <c r="I1281" s="184">
        <v>157</v>
      </c>
      <c r="J1281" s="185">
        <v>132.46914999999998</v>
      </c>
    </row>
    <row r="1282" spans="2:10" ht="20.399999999999999" x14ac:dyDescent="0.25">
      <c r="B1282" s="511"/>
      <c r="C1282" s="509"/>
      <c r="D1282" s="255" t="s">
        <v>194</v>
      </c>
      <c r="E1282" s="191"/>
      <c r="F1282" s="191"/>
      <c r="G1282" s="192">
        <v>1</v>
      </c>
      <c r="H1282" s="192">
        <v>540</v>
      </c>
      <c r="I1282" s="192">
        <v>1175</v>
      </c>
      <c r="J1282" s="193">
        <v>804.37188000000003</v>
      </c>
    </row>
    <row r="1283" spans="2:10" ht="20.399999999999999" x14ac:dyDescent="0.25">
      <c r="B1283" s="512"/>
      <c r="C1283" s="258" t="s">
        <v>19</v>
      </c>
      <c r="D1283" s="259"/>
      <c r="E1283" s="197"/>
      <c r="F1283" s="197"/>
      <c r="G1283" s="198">
        <v>1</v>
      </c>
      <c r="H1283" s="198">
        <v>540</v>
      </c>
      <c r="I1283" s="198">
        <v>1175</v>
      </c>
      <c r="J1283" s="199">
        <v>804.37188000000003</v>
      </c>
    </row>
    <row r="1284" spans="2:10" ht="40.799999999999997" x14ac:dyDescent="0.25">
      <c r="B1284" s="248" t="s">
        <v>194</v>
      </c>
      <c r="C1284" s="249"/>
      <c r="D1284" s="249"/>
      <c r="E1284" s="200"/>
      <c r="F1284" s="200"/>
      <c r="G1284" s="201">
        <v>1</v>
      </c>
      <c r="H1284" s="201">
        <v>470</v>
      </c>
      <c r="I1284" s="201">
        <v>692</v>
      </c>
      <c r="J1284" s="202">
        <v>785.65188000000001</v>
      </c>
    </row>
    <row r="1285" spans="2:10" x14ac:dyDescent="0.25">
      <c r="B1285" s="510" t="s">
        <v>106</v>
      </c>
      <c r="C1285" s="507" t="s">
        <v>7</v>
      </c>
      <c r="D1285" s="507" t="s">
        <v>106</v>
      </c>
      <c r="E1285" s="186">
        <v>1252100410</v>
      </c>
      <c r="F1285" s="190" t="s">
        <v>1022</v>
      </c>
      <c r="G1285" s="184"/>
      <c r="H1285" s="184">
        <v>-80</v>
      </c>
      <c r="I1285" s="184">
        <v>-50</v>
      </c>
      <c r="J1285" s="185">
        <v>-81.268000000000001</v>
      </c>
    </row>
    <row r="1286" spans="2:10" x14ac:dyDescent="0.25">
      <c r="B1286" s="511"/>
      <c r="C1286" s="508"/>
      <c r="D1286" s="508"/>
      <c r="E1286" s="186">
        <v>1252100650</v>
      </c>
      <c r="F1286" s="190" t="s">
        <v>1023</v>
      </c>
      <c r="G1286" s="184"/>
      <c r="H1286" s="184">
        <v>0</v>
      </c>
      <c r="I1286" s="184"/>
      <c r="J1286" s="185">
        <v>-6.7685000000000004</v>
      </c>
    </row>
    <row r="1287" spans="2:10" x14ac:dyDescent="0.25">
      <c r="B1287" s="511"/>
      <c r="C1287" s="508"/>
      <c r="D1287" s="509"/>
      <c r="E1287" s="186">
        <v>1252100990</v>
      </c>
      <c r="F1287" s="190" t="s">
        <v>1024</v>
      </c>
      <c r="G1287" s="184"/>
      <c r="H1287" s="184">
        <v>0</v>
      </c>
      <c r="I1287" s="184">
        <v>0</v>
      </c>
      <c r="J1287" s="185">
        <v>-44.5</v>
      </c>
    </row>
    <row r="1288" spans="2:10" ht="20.399999999999999" x14ac:dyDescent="0.25">
      <c r="B1288" s="511"/>
      <c r="C1288" s="509"/>
      <c r="D1288" s="255" t="s">
        <v>195</v>
      </c>
      <c r="E1288" s="191"/>
      <c r="F1288" s="191"/>
      <c r="G1288" s="192"/>
      <c r="H1288" s="192">
        <v>-80</v>
      </c>
      <c r="I1288" s="192">
        <v>-50</v>
      </c>
      <c r="J1288" s="193">
        <v>-132.53649999999999</v>
      </c>
    </row>
    <row r="1289" spans="2:10" ht="20.399999999999999" x14ac:dyDescent="0.25">
      <c r="B1289" s="511"/>
      <c r="C1289" s="256" t="s">
        <v>13</v>
      </c>
      <c r="D1289" s="257"/>
      <c r="E1289" s="194"/>
      <c r="F1289" s="194"/>
      <c r="G1289" s="195"/>
      <c r="H1289" s="195">
        <v>-80</v>
      </c>
      <c r="I1289" s="195">
        <v>-50</v>
      </c>
      <c r="J1289" s="196">
        <v>-132.53649999999999</v>
      </c>
    </row>
    <row r="1290" spans="2:10" x14ac:dyDescent="0.25">
      <c r="B1290" s="511"/>
      <c r="C1290" s="507" t="s">
        <v>14</v>
      </c>
      <c r="D1290" s="507" t="s">
        <v>106</v>
      </c>
      <c r="E1290" s="186">
        <v>1752100110</v>
      </c>
      <c r="F1290" s="190" t="s">
        <v>1025</v>
      </c>
      <c r="G1290" s="184">
        <v>2</v>
      </c>
      <c r="H1290" s="184">
        <v>500</v>
      </c>
      <c r="I1290" s="184">
        <v>510</v>
      </c>
      <c r="J1290" s="185">
        <v>526.98748000000001</v>
      </c>
    </row>
    <row r="1291" spans="2:10" x14ac:dyDescent="0.25">
      <c r="B1291" s="511"/>
      <c r="C1291" s="508"/>
      <c r="D1291" s="508"/>
      <c r="E1291" s="186">
        <v>1752100130</v>
      </c>
      <c r="F1291" s="190" t="s">
        <v>265</v>
      </c>
      <c r="G1291" s="184"/>
      <c r="H1291" s="184">
        <v>70</v>
      </c>
      <c r="I1291" s="184">
        <v>70</v>
      </c>
      <c r="J1291" s="185">
        <v>61.441189999999999</v>
      </c>
    </row>
    <row r="1292" spans="2:10" x14ac:dyDescent="0.25">
      <c r="B1292" s="511"/>
      <c r="C1292" s="508"/>
      <c r="D1292" s="508"/>
      <c r="E1292" s="186">
        <v>1752100140</v>
      </c>
      <c r="F1292" s="190" t="s">
        <v>281</v>
      </c>
      <c r="G1292" s="184"/>
      <c r="H1292" s="184">
        <v>70</v>
      </c>
      <c r="I1292" s="184">
        <v>90</v>
      </c>
      <c r="J1292" s="185">
        <v>67.376530000000002</v>
      </c>
    </row>
    <row r="1293" spans="2:10" x14ac:dyDescent="0.25">
      <c r="B1293" s="511"/>
      <c r="C1293" s="508"/>
      <c r="D1293" s="508"/>
      <c r="E1293" s="186">
        <v>1752100210</v>
      </c>
      <c r="F1293" s="190" t="s">
        <v>267</v>
      </c>
      <c r="G1293" s="184"/>
      <c r="H1293" s="184">
        <v>0</v>
      </c>
      <c r="I1293" s="184">
        <v>0</v>
      </c>
      <c r="J1293" s="185">
        <v>1.20401</v>
      </c>
    </row>
    <row r="1294" spans="2:10" x14ac:dyDescent="0.25">
      <c r="B1294" s="511"/>
      <c r="C1294" s="508"/>
      <c r="D1294" s="508"/>
      <c r="E1294" s="186">
        <v>1752100782</v>
      </c>
      <c r="F1294" s="190" t="s">
        <v>1022</v>
      </c>
      <c r="G1294" s="184"/>
      <c r="H1294" s="184">
        <v>350</v>
      </c>
      <c r="I1294" s="184">
        <v>250</v>
      </c>
      <c r="J1294" s="185">
        <v>261.62222000000003</v>
      </c>
    </row>
    <row r="1295" spans="2:10" x14ac:dyDescent="0.25">
      <c r="B1295" s="511"/>
      <c r="C1295" s="508"/>
      <c r="D1295" s="509"/>
      <c r="E1295" s="186">
        <v>1813400750</v>
      </c>
      <c r="F1295" s="190" t="s">
        <v>1026</v>
      </c>
      <c r="G1295" s="184"/>
      <c r="H1295" s="184">
        <v>145</v>
      </c>
      <c r="I1295" s="184">
        <v>145</v>
      </c>
      <c r="J1295" s="185">
        <v>141.12403</v>
      </c>
    </row>
    <row r="1296" spans="2:10" ht="20.399999999999999" x14ac:dyDescent="0.25">
      <c r="B1296" s="511"/>
      <c r="C1296" s="509"/>
      <c r="D1296" s="255" t="s">
        <v>195</v>
      </c>
      <c r="E1296" s="191"/>
      <c r="F1296" s="191"/>
      <c r="G1296" s="192">
        <v>2</v>
      </c>
      <c r="H1296" s="192">
        <v>1135</v>
      </c>
      <c r="I1296" s="192">
        <v>1065</v>
      </c>
      <c r="J1296" s="193">
        <v>1059.7554600000001</v>
      </c>
    </row>
    <row r="1297" spans="2:10" ht="20.399999999999999" x14ac:dyDescent="0.25">
      <c r="B1297" s="512"/>
      <c r="C1297" s="258" t="s">
        <v>19</v>
      </c>
      <c r="D1297" s="259"/>
      <c r="E1297" s="197"/>
      <c r="F1297" s="197"/>
      <c r="G1297" s="198">
        <v>2</v>
      </c>
      <c r="H1297" s="198">
        <v>1135</v>
      </c>
      <c r="I1297" s="198">
        <v>1065</v>
      </c>
      <c r="J1297" s="199">
        <v>1059.7554600000001</v>
      </c>
    </row>
    <row r="1298" spans="2:10" ht="20.399999999999999" x14ac:dyDescent="0.25">
      <c r="B1298" s="248" t="s">
        <v>195</v>
      </c>
      <c r="C1298" s="249"/>
      <c r="D1298" s="249"/>
      <c r="E1298" s="200"/>
      <c r="F1298" s="200"/>
      <c r="G1298" s="201">
        <v>2</v>
      </c>
      <c r="H1298" s="201">
        <v>1055</v>
      </c>
      <c r="I1298" s="201">
        <v>1015</v>
      </c>
      <c r="J1298" s="202">
        <v>927.21896000000015</v>
      </c>
    </row>
    <row r="1299" spans="2:10" x14ac:dyDescent="0.25">
      <c r="B1299" s="510" t="s">
        <v>107</v>
      </c>
      <c r="C1299" s="507" t="s">
        <v>7</v>
      </c>
      <c r="D1299" s="507" t="s">
        <v>107</v>
      </c>
      <c r="E1299" s="186">
        <v>1213300610</v>
      </c>
      <c r="F1299" s="190" t="s">
        <v>1027</v>
      </c>
      <c r="G1299" s="184"/>
      <c r="H1299" s="184">
        <v>-25</v>
      </c>
      <c r="I1299" s="184">
        <v>-15</v>
      </c>
      <c r="J1299" s="185">
        <v>-31.542000000000002</v>
      </c>
    </row>
    <row r="1300" spans="2:10" x14ac:dyDescent="0.25">
      <c r="B1300" s="511"/>
      <c r="C1300" s="508"/>
      <c r="D1300" s="508"/>
      <c r="E1300" s="186">
        <v>1213300640</v>
      </c>
      <c r="F1300" s="190" t="s">
        <v>1028</v>
      </c>
      <c r="G1300" s="184"/>
      <c r="H1300" s="184">
        <v>-15</v>
      </c>
      <c r="I1300" s="184">
        <v>-15</v>
      </c>
      <c r="J1300" s="185">
        <v>-3.5009999999999999</v>
      </c>
    </row>
    <row r="1301" spans="2:10" x14ac:dyDescent="0.25">
      <c r="B1301" s="511"/>
      <c r="C1301" s="508"/>
      <c r="D1301" s="508"/>
      <c r="E1301" s="186">
        <v>1213300641</v>
      </c>
      <c r="F1301" s="190" t="s">
        <v>1029</v>
      </c>
      <c r="G1301" s="184"/>
      <c r="H1301" s="184">
        <v>-70</v>
      </c>
      <c r="I1301" s="184">
        <v>-70</v>
      </c>
      <c r="J1301" s="185">
        <v>-42.917499999999997</v>
      </c>
    </row>
    <row r="1302" spans="2:10" x14ac:dyDescent="0.25">
      <c r="B1302" s="511"/>
      <c r="C1302" s="508"/>
      <c r="D1302" s="508"/>
      <c r="E1302" s="186">
        <v>1213300690</v>
      </c>
      <c r="F1302" s="190" t="s">
        <v>1030</v>
      </c>
      <c r="G1302" s="184"/>
      <c r="H1302" s="184">
        <v>-10</v>
      </c>
      <c r="I1302" s="184">
        <v>-12</v>
      </c>
      <c r="J1302" s="185">
        <v>0</v>
      </c>
    </row>
    <row r="1303" spans="2:10" x14ac:dyDescent="0.25">
      <c r="B1303" s="511"/>
      <c r="C1303" s="508"/>
      <c r="D1303" s="509"/>
      <c r="E1303" s="186">
        <v>1269000421</v>
      </c>
      <c r="F1303" s="190" t="s">
        <v>1031</v>
      </c>
      <c r="G1303" s="184"/>
      <c r="H1303" s="184">
        <v>0</v>
      </c>
      <c r="I1303" s="184">
        <v>-50</v>
      </c>
      <c r="J1303" s="185">
        <v>0</v>
      </c>
    </row>
    <row r="1304" spans="2:10" ht="20.399999999999999" x14ac:dyDescent="0.25">
      <c r="B1304" s="511"/>
      <c r="C1304" s="509"/>
      <c r="D1304" s="255" t="s">
        <v>196</v>
      </c>
      <c r="E1304" s="191"/>
      <c r="F1304" s="191"/>
      <c r="G1304" s="192"/>
      <c r="H1304" s="192">
        <v>-120</v>
      </c>
      <c r="I1304" s="192">
        <v>-162</v>
      </c>
      <c r="J1304" s="193">
        <v>-77.960499999999996</v>
      </c>
    </row>
    <row r="1305" spans="2:10" ht="20.399999999999999" x14ac:dyDescent="0.25">
      <c r="B1305" s="511"/>
      <c r="C1305" s="256" t="s">
        <v>13</v>
      </c>
      <c r="D1305" s="257"/>
      <c r="E1305" s="194"/>
      <c r="F1305" s="194"/>
      <c r="G1305" s="195"/>
      <c r="H1305" s="195">
        <v>-120</v>
      </c>
      <c r="I1305" s="195">
        <v>-162</v>
      </c>
      <c r="J1305" s="196">
        <v>-77.960499999999996</v>
      </c>
    </row>
    <row r="1306" spans="2:10" x14ac:dyDescent="0.25">
      <c r="B1306" s="511"/>
      <c r="C1306" s="507" t="s">
        <v>14</v>
      </c>
      <c r="D1306" s="507" t="s">
        <v>107</v>
      </c>
      <c r="E1306" s="186">
        <v>1711000111</v>
      </c>
      <c r="F1306" s="190" t="s">
        <v>1032</v>
      </c>
      <c r="G1306" s="184">
        <v>6.5</v>
      </c>
      <c r="H1306" s="184">
        <v>1650</v>
      </c>
      <c r="I1306" s="184">
        <v>1500</v>
      </c>
      <c r="J1306" s="185">
        <v>1462.5661399999999</v>
      </c>
    </row>
    <row r="1307" spans="2:10" x14ac:dyDescent="0.25">
      <c r="B1307" s="511"/>
      <c r="C1307" s="508"/>
      <c r="D1307" s="508"/>
      <c r="E1307" s="186">
        <v>1711000131</v>
      </c>
      <c r="F1307" s="190" t="s">
        <v>265</v>
      </c>
      <c r="G1307" s="184"/>
      <c r="H1307" s="184">
        <v>140</v>
      </c>
      <c r="I1307" s="184">
        <v>140</v>
      </c>
      <c r="J1307" s="185">
        <v>121.26684</v>
      </c>
    </row>
    <row r="1308" spans="2:10" x14ac:dyDescent="0.25">
      <c r="B1308" s="511"/>
      <c r="C1308" s="508"/>
      <c r="D1308" s="508"/>
      <c r="E1308" s="186">
        <v>1711000141</v>
      </c>
      <c r="F1308" s="190" t="s">
        <v>281</v>
      </c>
      <c r="G1308" s="184"/>
      <c r="H1308" s="184">
        <v>110</v>
      </c>
      <c r="I1308" s="184">
        <v>110</v>
      </c>
      <c r="J1308" s="185">
        <v>107.94689</v>
      </c>
    </row>
    <row r="1309" spans="2:10" x14ac:dyDescent="0.25">
      <c r="B1309" s="511"/>
      <c r="C1309" s="508"/>
      <c r="D1309" s="508"/>
      <c r="E1309" s="186">
        <v>1711000750</v>
      </c>
      <c r="F1309" s="190" t="s">
        <v>1033</v>
      </c>
      <c r="G1309" s="184"/>
      <c r="H1309" s="184">
        <v>155</v>
      </c>
      <c r="I1309" s="184">
        <v>147</v>
      </c>
      <c r="J1309" s="185">
        <v>124.997</v>
      </c>
    </row>
    <row r="1310" spans="2:10" x14ac:dyDescent="0.25">
      <c r="B1310" s="511"/>
      <c r="C1310" s="508"/>
      <c r="D1310" s="508"/>
      <c r="E1310" s="186">
        <v>1711000752</v>
      </c>
      <c r="F1310" s="190" t="s">
        <v>1029</v>
      </c>
      <c r="G1310" s="184"/>
      <c r="H1310" s="184">
        <v>85</v>
      </c>
      <c r="I1310" s="184">
        <v>85</v>
      </c>
      <c r="J1310" s="185">
        <v>34.68</v>
      </c>
    </row>
    <row r="1311" spans="2:10" x14ac:dyDescent="0.25">
      <c r="B1311" s="511"/>
      <c r="C1311" s="508"/>
      <c r="D1311" s="508"/>
      <c r="E1311" s="186">
        <v>1711000781</v>
      </c>
      <c r="F1311" s="190" t="s">
        <v>1034</v>
      </c>
      <c r="G1311" s="184"/>
      <c r="H1311" s="184">
        <v>0</v>
      </c>
      <c r="I1311" s="184">
        <v>50</v>
      </c>
      <c r="J1311" s="185">
        <v>0</v>
      </c>
    </row>
    <row r="1312" spans="2:10" x14ac:dyDescent="0.25">
      <c r="B1312" s="511"/>
      <c r="C1312" s="508"/>
      <c r="D1312" s="508"/>
      <c r="E1312" s="186">
        <v>1711000830</v>
      </c>
      <c r="F1312" s="190" t="s">
        <v>1035</v>
      </c>
      <c r="G1312" s="184"/>
      <c r="H1312" s="184">
        <v>545</v>
      </c>
      <c r="I1312" s="184">
        <v>550</v>
      </c>
      <c r="J1312" s="185">
        <v>538.06399999999996</v>
      </c>
    </row>
    <row r="1313" spans="2:10" x14ac:dyDescent="0.25">
      <c r="B1313" s="511"/>
      <c r="C1313" s="508"/>
      <c r="D1313" s="508"/>
      <c r="E1313" s="186">
        <v>1711100593</v>
      </c>
      <c r="F1313" s="190" t="s">
        <v>273</v>
      </c>
      <c r="G1313" s="184"/>
      <c r="H1313" s="184">
        <v>14</v>
      </c>
      <c r="I1313" s="184"/>
      <c r="J1313" s="185"/>
    </row>
    <row r="1314" spans="2:10" x14ac:dyDescent="0.25">
      <c r="B1314" s="511"/>
      <c r="C1314" s="508"/>
      <c r="D1314" s="508"/>
      <c r="E1314" s="186">
        <v>1711100596</v>
      </c>
      <c r="F1314" s="190" t="s">
        <v>1036</v>
      </c>
      <c r="G1314" s="184"/>
      <c r="H1314" s="184">
        <v>54</v>
      </c>
      <c r="I1314" s="184"/>
      <c r="J1314" s="185"/>
    </row>
    <row r="1315" spans="2:10" x14ac:dyDescent="0.25">
      <c r="B1315" s="511"/>
      <c r="C1315" s="508"/>
      <c r="D1315" s="508"/>
      <c r="E1315" s="186">
        <v>1711100798</v>
      </c>
      <c r="F1315" s="190" t="s">
        <v>277</v>
      </c>
      <c r="G1315" s="184"/>
      <c r="H1315" s="184">
        <v>9</v>
      </c>
      <c r="I1315" s="184"/>
      <c r="J1315" s="185"/>
    </row>
    <row r="1316" spans="2:10" x14ac:dyDescent="0.25">
      <c r="B1316" s="511"/>
      <c r="C1316" s="508"/>
      <c r="D1316" s="508"/>
      <c r="E1316" s="186">
        <v>1769000750</v>
      </c>
      <c r="F1316" s="190" t="s">
        <v>1037</v>
      </c>
      <c r="G1316" s="184"/>
      <c r="H1316" s="184">
        <v>62</v>
      </c>
      <c r="I1316" s="184">
        <v>62</v>
      </c>
      <c r="J1316" s="185">
        <v>62</v>
      </c>
    </row>
    <row r="1317" spans="2:10" x14ac:dyDescent="0.25">
      <c r="B1317" s="511"/>
      <c r="C1317" s="508"/>
      <c r="D1317" s="509"/>
      <c r="E1317" s="186">
        <v>1870000780</v>
      </c>
      <c r="F1317" s="190" t="s">
        <v>381</v>
      </c>
      <c r="G1317" s="184"/>
      <c r="H1317" s="184">
        <v>5</v>
      </c>
      <c r="I1317" s="184">
        <v>3</v>
      </c>
      <c r="J1317" s="185">
        <v>2.1006999999999998</v>
      </c>
    </row>
    <row r="1318" spans="2:10" ht="20.399999999999999" x14ac:dyDescent="0.25">
      <c r="B1318" s="511"/>
      <c r="C1318" s="509"/>
      <c r="D1318" s="255" t="s">
        <v>196</v>
      </c>
      <c r="E1318" s="191"/>
      <c r="F1318" s="191"/>
      <c r="G1318" s="192">
        <v>6.5</v>
      </c>
      <c r="H1318" s="192">
        <v>2829</v>
      </c>
      <c r="I1318" s="192">
        <v>2647</v>
      </c>
      <c r="J1318" s="193">
        <v>2453.6215699999998</v>
      </c>
    </row>
    <row r="1319" spans="2:10" ht="20.399999999999999" x14ac:dyDescent="0.25">
      <c r="B1319" s="512"/>
      <c r="C1319" s="258" t="s">
        <v>19</v>
      </c>
      <c r="D1319" s="259"/>
      <c r="E1319" s="197"/>
      <c r="F1319" s="197"/>
      <c r="G1319" s="198">
        <v>6.5</v>
      </c>
      <c r="H1319" s="198">
        <v>2829</v>
      </c>
      <c r="I1319" s="198">
        <v>2647</v>
      </c>
      <c r="J1319" s="199">
        <v>2453.6215699999998</v>
      </c>
    </row>
    <row r="1320" spans="2:10" ht="30.6" x14ac:dyDescent="0.25">
      <c r="B1320" s="248" t="s">
        <v>196</v>
      </c>
      <c r="C1320" s="249"/>
      <c r="D1320" s="249"/>
      <c r="E1320" s="200"/>
      <c r="F1320" s="200"/>
      <c r="G1320" s="201">
        <v>6.5</v>
      </c>
      <c r="H1320" s="201">
        <v>2709</v>
      </c>
      <c r="I1320" s="201">
        <v>2485</v>
      </c>
      <c r="J1320" s="202">
        <v>2375.6610700000001</v>
      </c>
    </row>
    <row r="1321" spans="2:10" x14ac:dyDescent="0.25">
      <c r="B1321" s="510" t="s">
        <v>108</v>
      </c>
      <c r="C1321" s="507" t="s">
        <v>7</v>
      </c>
      <c r="D1321" s="507" t="s">
        <v>108</v>
      </c>
      <c r="E1321" s="186">
        <v>1369000440</v>
      </c>
      <c r="F1321" s="190" t="s">
        <v>1038</v>
      </c>
      <c r="G1321" s="184"/>
      <c r="H1321" s="184">
        <v>-10</v>
      </c>
      <c r="I1321" s="184">
        <v>-10</v>
      </c>
      <c r="J1321" s="185">
        <v>-17.056999999999999</v>
      </c>
    </row>
    <row r="1322" spans="2:10" x14ac:dyDescent="0.25">
      <c r="B1322" s="511"/>
      <c r="C1322" s="508"/>
      <c r="D1322" s="509"/>
      <c r="E1322" s="186">
        <v>1369000960</v>
      </c>
      <c r="F1322" s="190" t="s">
        <v>1039</v>
      </c>
      <c r="G1322" s="184"/>
      <c r="H1322" s="184">
        <v>-100</v>
      </c>
      <c r="I1322" s="184">
        <v>-85</v>
      </c>
      <c r="J1322" s="185">
        <v>-119.59399999999999</v>
      </c>
    </row>
    <row r="1323" spans="2:10" x14ac:dyDescent="0.25">
      <c r="B1323" s="511"/>
      <c r="C1323" s="509"/>
      <c r="D1323" s="255" t="s">
        <v>197</v>
      </c>
      <c r="E1323" s="191"/>
      <c r="F1323" s="191"/>
      <c r="G1323" s="192"/>
      <c r="H1323" s="192">
        <v>-110</v>
      </c>
      <c r="I1323" s="192">
        <v>-95</v>
      </c>
      <c r="J1323" s="193">
        <v>-136.65099999999998</v>
      </c>
    </row>
    <row r="1324" spans="2:10" ht="20.399999999999999" x14ac:dyDescent="0.25">
      <c r="B1324" s="511"/>
      <c r="C1324" s="256" t="s">
        <v>13</v>
      </c>
      <c r="D1324" s="257"/>
      <c r="E1324" s="194"/>
      <c r="F1324" s="194"/>
      <c r="G1324" s="195"/>
      <c r="H1324" s="195">
        <v>-110</v>
      </c>
      <c r="I1324" s="195">
        <v>-95</v>
      </c>
      <c r="J1324" s="196">
        <v>-136.65099999999998</v>
      </c>
    </row>
    <row r="1325" spans="2:10" x14ac:dyDescent="0.25">
      <c r="B1325" s="511"/>
      <c r="C1325" s="507" t="s">
        <v>14</v>
      </c>
      <c r="D1325" s="507" t="s">
        <v>108</v>
      </c>
      <c r="E1325" s="186">
        <v>1869000110</v>
      </c>
      <c r="F1325" s="190" t="s">
        <v>1040</v>
      </c>
      <c r="G1325" s="184"/>
      <c r="H1325" s="184">
        <v>15</v>
      </c>
      <c r="I1325" s="184">
        <v>15</v>
      </c>
      <c r="J1325" s="185">
        <v>10.88664</v>
      </c>
    </row>
    <row r="1326" spans="2:10" x14ac:dyDescent="0.25">
      <c r="B1326" s="511"/>
      <c r="C1326" s="508"/>
      <c r="D1326" s="508"/>
      <c r="E1326" s="186">
        <v>1869000130</v>
      </c>
      <c r="F1326" s="190" t="s">
        <v>265</v>
      </c>
      <c r="G1326" s="184"/>
      <c r="H1326" s="184">
        <v>60</v>
      </c>
      <c r="I1326" s="184">
        <v>60</v>
      </c>
      <c r="J1326" s="185">
        <v>44.058839999999996</v>
      </c>
    </row>
    <row r="1327" spans="2:10" x14ac:dyDescent="0.25">
      <c r="B1327" s="511"/>
      <c r="C1327" s="508"/>
      <c r="D1327" s="508"/>
      <c r="E1327" s="186">
        <v>1869100780</v>
      </c>
      <c r="F1327" s="190" t="s">
        <v>1041</v>
      </c>
      <c r="G1327" s="184"/>
      <c r="H1327" s="184">
        <v>0</v>
      </c>
      <c r="I1327" s="184">
        <v>20</v>
      </c>
      <c r="J1327" s="185">
        <v>4.2</v>
      </c>
    </row>
    <row r="1328" spans="2:10" x14ac:dyDescent="0.25">
      <c r="B1328" s="511"/>
      <c r="C1328" s="508"/>
      <c r="D1328" s="508"/>
      <c r="E1328" s="186">
        <v>1869100781</v>
      </c>
      <c r="F1328" s="190" t="s">
        <v>1042</v>
      </c>
      <c r="G1328" s="184"/>
      <c r="H1328" s="184">
        <v>120</v>
      </c>
      <c r="I1328" s="184">
        <v>100</v>
      </c>
      <c r="J1328" s="185">
        <v>98.005130000000008</v>
      </c>
    </row>
    <row r="1329" spans="2:10" x14ac:dyDescent="0.25">
      <c r="B1329" s="511"/>
      <c r="C1329" s="508"/>
      <c r="D1329" s="508"/>
      <c r="E1329" s="186">
        <v>1869100783</v>
      </c>
      <c r="F1329" s="190" t="s">
        <v>1043</v>
      </c>
      <c r="G1329" s="184"/>
      <c r="H1329" s="184">
        <v>0</v>
      </c>
      <c r="I1329" s="184">
        <v>40</v>
      </c>
      <c r="J1329" s="185">
        <v>40.795999999999999</v>
      </c>
    </row>
    <row r="1330" spans="2:10" x14ac:dyDescent="0.25">
      <c r="B1330" s="511"/>
      <c r="C1330" s="508"/>
      <c r="D1330" s="509"/>
      <c r="E1330" s="186">
        <v>1869100784</v>
      </c>
      <c r="F1330" s="190" t="s">
        <v>1044</v>
      </c>
      <c r="G1330" s="184"/>
      <c r="H1330" s="184">
        <v>60</v>
      </c>
      <c r="I1330" s="184">
        <v>0</v>
      </c>
      <c r="J1330" s="185">
        <v>0</v>
      </c>
    </row>
    <row r="1331" spans="2:10" x14ac:dyDescent="0.25">
      <c r="B1331" s="511"/>
      <c r="C1331" s="509"/>
      <c r="D1331" s="255" t="s">
        <v>197</v>
      </c>
      <c r="E1331" s="191"/>
      <c r="F1331" s="191"/>
      <c r="G1331" s="192"/>
      <c r="H1331" s="192">
        <v>255</v>
      </c>
      <c r="I1331" s="192">
        <v>235</v>
      </c>
      <c r="J1331" s="193">
        <v>197.94660999999999</v>
      </c>
    </row>
    <row r="1332" spans="2:10" ht="20.399999999999999" x14ac:dyDescent="0.25">
      <c r="B1332" s="512"/>
      <c r="C1332" s="258" t="s">
        <v>19</v>
      </c>
      <c r="D1332" s="259"/>
      <c r="E1332" s="197"/>
      <c r="F1332" s="197"/>
      <c r="G1332" s="198"/>
      <c r="H1332" s="198">
        <v>255</v>
      </c>
      <c r="I1332" s="198">
        <v>235</v>
      </c>
      <c r="J1332" s="199">
        <v>197.94660999999999</v>
      </c>
    </row>
    <row r="1333" spans="2:10" ht="20.399999999999999" x14ac:dyDescent="0.25">
      <c r="B1333" s="248" t="s">
        <v>197</v>
      </c>
      <c r="C1333" s="249"/>
      <c r="D1333" s="249"/>
      <c r="E1333" s="200"/>
      <c r="F1333" s="200"/>
      <c r="G1333" s="201"/>
      <c r="H1333" s="201">
        <v>145</v>
      </c>
      <c r="I1333" s="201">
        <v>140</v>
      </c>
      <c r="J1333" s="202">
        <v>61.295610000000032</v>
      </c>
    </row>
    <row r="1334" spans="2:10" x14ac:dyDescent="0.25">
      <c r="B1334" s="510" t="s">
        <v>109</v>
      </c>
      <c r="C1334" s="507" t="s">
        <v>7</v>
      </c>
      <c r="D1334" s="507" t="s">
        <v>198</v>
      </c>
      <c r="E1334" s="186">
        <v>1329200420</v>
      </c>
      <c r="F1334" s="190" t="s">
        <v>1045</v>
      </c>
      <c r="G1334" s="184"/>
      <c r="H1334" s="184">
        <v>-520</v>
      </c>
      <c r="I1334" s="184">
        <v>-407</v>
      </c>
      <c r="J1334" s="185">
        <v>-611.49699999999996</v>
      </c>
    </row>
    <row r="1335" spans="2:10" x14ac:dyDescent="0.25">
      <c r="B1335" s="511"/>
      <c r="C1335" s="508"/>
      <c r="D1335" s="508"/>
      <c r="E1335" s="186">
        <v>1329300412</v>
      </c>
      <c r="F1335" s="190" t="s">
        <v>1046</v>
      </c>
      <c r="G1335" s="184"/>
      <c r="H1335" s="184">
        <v>-7143</v>
      </c>
      <c r="I1335" s="184">
        <v>-6800</v>
      </c>
      <c r="J1335" s="185">
        <v>-6481.4656699999996</v>
      </c>
    </row>
    <row r="1336" spans="2:10" x14ac:dyDescent="0.25">
      <c r="B1336" s="511"/>
      <c r="C1336" s="508"/>
      <c r="D1336" s="508"/>
      <c r="E1336" s="186">
        <v>1329300420</v>
      </c>
      <c r="F1336" s="190" t="s">
        <v>1047</v>
      </c>
      <c r="G1336" s="184"/>
      <c r="H1336" s="184">
        <v>-580</v>
      </c>
      <c r="I1336" s="184">
        <v>-580</v>
      </c>
      <c r="J1336" s="185">
        <v>-519.88209999999992</v>
      </c>
    </row>
    <row r="1337" spans="2:10" x14ac:dyDescent="0.25">
      <c r="B1337" s="511"/>
      <c r="C1337" s="508"/>
      <c r="D1337" s="508"/>
      <c r="E1337" s="186">
        <v>1329300442</v>
      </c>
      <c r="F1337" s="190" t="s">
        <v>1048</v>
      </c>
      <c r="G1337" s="184"/>
      <c r="H1337" s="184">
        <v>-200</v>
      </c>
      <c r="I1337" s="184">
        <v>-190</v>
      </c>
      <c r="J1337" s="185">
        <v>-182.29521</v>
      </c>
    </row>
    <row r="1338" spans="2:10" x14ac:dyDescent="0.25">
      <c r="B1338" s="511"/>
      <c r="C1338" s="508"/>
      <c r="D1338" s="508"/>
      <c r="E1338" s="186">
        <v>1329300610</v>
      </c>
      <c r="F1338" s="190" t="s">
        <v>1049</v>
      </c>
      <c r="G1338" s="184"/>
      <c r="H1338" s="184">
        <v>-20</v>
      </c>
      <c r="I1338" s="184">
        <v>-20</v>
      </c>
      <c r="J1338" s="185">
        <v>-10.667</v>
      </c>
    </row>
    <row r="1339" spans="2:10" x14ac:dyDescent="0.25">
      <c r="B1339" s="511"/>
      <c r="C1339" s="508"/>
      <c r="D1339" s="508"/>
      <c r="E1339" s="186">
        <v>1329300640</v>
      </c>
      <c r="F1339" s="190" t="s">
        <v>1050</v>
      </c>
      <c r="G1339" s="184"/>
      <c r="H1339" s="184">
        <v>-1112</v>
      </c>
      <c r="I1339" s="184">
        <v>-1100</v>
      </c>
      <c r="J1339" s="185">
        <v>-919.00877000000003</v>
      </c>
    </row>
    <row r="1340" spans="2:10" x14ac:dyDescent="0.25">
      <c r="B1340" s="511"/>
      <c r="C1340" s="508"/>
      <c r="D1340" s="508"/>
      <c r="E1340" s="186">
        <v>1329300920</v>
      </c>
      <c r="F1340" s="190" t="s">
        <v>1051</v>
      </c>
      <c r="G1340" s="184"/>
      <c r="H1340" s="184">
        <v>-90</v>
      </c>
      <c r="I1340" s="184">
        <v>-90</v>
      </c>
      <c r="J1340" s="185">
        <v>-90</v>
      </c>
    </row>
    <row r="1341" spans="2:10" x14ac:dyDescent="0.25">
      <c r="B1341" s="511"/>
      <c r="C1341" s="508"/>
      <c r="D1341" s="508"/>
      <c r="E1341" s="186">
        <v>1329310420</v>
      </c>
      <c r="F1341" s="190" t="s">
        <v>1052</v>
      </c>
      <c r="G1341" s="184"/>
      <c r="H1341" s="184">
        <v>-50</v>
      </c>
      <c r="I1341" s="184">
        <v>-50</v>
      </c>
      <c r="J1341" s="185">
        <v>-40</v>
      </c>
    </row>
    <row r="1342" spans="2:10" x14ac:dyDescent="0.25">
      <c r="B1342" s="511"/>
      <c r="C1342" s="508"/>
      <c r="D1342" s="508"/>
      <c r="E1342" s="186">
        <v>1329310421</v>
      </c>
      <c r="F1342" s="190" t="s">
        <v>1053</v>
      </c>
      <c r="G1342" s="184"/>
      <c r="H1342" s="184">
        <v>-450</v>
      </c>
      <c r="I1342" s="184">
        <v>-450</v>
      </c>
      <c r="J1342" s="185">
        <v>-427.08070000000004</v>
      </c>
    </row>
    <row r="1343" spans="2:10" x14ac:dyDescent="0.25">
      <c r="B1343" s="511"/>
      <c r="C1343" s="508"/>
      <c r="D1343" s="508"/>
      <c r="E1343" s="186">
        <v>1329310422</v>
      </c>
      <c r="F1343" s="190" t="s">
        <v>1054</v>
      </c>
      <c r="G1343" s="184"/>
      <c r="H1343" s="184">
        <v>-50</v>
      </c>
      <c r="I1343" s="184"/>
      <c r="J1343" s="185">
        <v>0</v>
      </c>
    </row>
    <row r="1344" spans="2:10" x14ac:dyDescent="0.25">
      <c r="B1344" s="511"/>
      <c r="C1344" s="508"/>
      <c r="D1344" s="508"/>
      <c r="E1344" s="186">
        <v>1329311420</v>
      </c>
      <c r="F1344" s="190" t="s">
        <v>1055</v>
      </c>
      <c r="G1344" s="184"/>
      <c r="H1344" s="184">
        <v>-200</v>
      </c>
      <c r="I1344" s="184">
        <v>-318</v>
      </c>
      <c r="J1344" s="185">
        <v>-3.0000000000000001E-3</v>
      </c>
    </row>
    <row r="1345" spans="2:10" x14ac:dyDescent="0.25">
      <c r="B1345" s="511"/>
      <c r="C1345" s="508"/>
      <c r="D1345" s="508"/>
      <c r="E1345" s="186">
        <v>1329312420</v>
      </c>
      <c r="F1345" s="190" t="s">
        <v>1056</v>
      </c>
      <c r="G1345" s="184"/>
      <c r="H1345" s="184">
        <v>-20</v>
      </c>
      <c r="I1345" s="184">
        <v>-20</v>
      </c>
      <c r="J1345" s="185">
        <v>0</v>
      </c>
    </row>
    <row r="1346" spans="2:10" x14ac:dyDescent="0.25">
      <c r="B1346" s="511"/>
      <c r="C1346" s="508"/>
      <c r="D1346" s="508"/>
      <c r="E1346" s="186">
        <v>1329313420</v>
      </c>
      <c r="F1346" s="190" t="s">
        <v>1057</v>
      </c>
      <c r="G1346" s="184"/>
      <c r="H1346" s="184">
        <v>-125</v>
      </c>
      <c r="I1346" s="184">
        <v>0</v>
      </c>
      <c r="J1346" s="185">
        <v>0</v>
      </c>
    </row>
    <row r="1347" spans="2:10" x14ac:dyDescent="0.25">
      <c r="B1347" s="511"/>
      <c r="C1347" s="508"/>
      <c r="D1347" s="508"/>
      <c r="E1347" s="186">
        <v>1329314420</v>
      </c>
      <c r="F1347" s="190" t="s">
        <v>1058</v>
      </c>
      <c r="G1347" s="184"/>
      <c r="H1347" s="184">
        <v>-15</v>
      </c>
      <c r="I1347" s="184">
        <v>-15</v>
      </c>
      <c r="J1347" s="185">
        <v>-16.16</v>
      </c>
    </row>
    <row r="1348" spans="2:10" x14ac:dyDescent="0.25">
      <c r="B1348" s="511"/>
      <c r="C1348" s="508"/>
      <c r="D1348" s="508"/>
      <c r="E1348" s="186">
        <v>1329317420</v>
      </c>
      <c r="F1348" s="190" t="s">
        <v>1059</v>
      </c>
      <c r="G1348" s="184"/>
      <c r="H1348" s="184">
        <v>-260</v>
      </c>
      <c r="I1348" s="184">
        <v>-260</v>
      </c>
      <c r="J1348" s="185">
        <v>-326.63675999999998</v>
      </c>
    </row>
    <row r="1349" spans="2:10" x14ac:dyDescent="0.25">
      <c r="B1349" s="511"/>
      <c r="C1349" s="508"/>
      <c r="D1349" s="508"/>
      <c r="E1349" s="186">
        <v>1329321920</v>
      </c>
      <c r="F1349" s="190" t="s">
        <v>1060</v>
      </c>
      <c r="G1349" s="184"/>
      <c r="H1349" s="184">
        <v>-250</v>
      </c>
      <c r="I1349" s="184">
        <v>-250</v>
      </c>
      <c r="J1349" s="185">
        <v>-129.739</v>
      </c>
    </row>
    <row r="1350" spans="2:10" x14ac:dyDescent="0.25">
      <c r="B1350" s="511"/>
      <c r="C1350" s="508"/>
      <c r="D1350" s="508"/>
      <c r="E1350" s="186">
        <v>1329900710</v>
      </c>
      <c r="F1350" s="190" t="s">
        <v>1061</v>
      </c>
      <c r="G1350" s="184"/>
      <c r="H1350" s="184">
        <v>-1550</v>
      </c>
      <c r="I1350" s="184">
        <v>-1600</v>
      </c>
      <c r="J1350" s="185">
        <v>-1464.5541000000001</v>
      </c>
    </row>
    <row r="1351" spans="2:10" x14ac:dyDescent="0.25">
      <c r="B1351" s="511"/>
      <c r="C1351" s="508"/>
      <c r="D1351" s="509"/>
      <c r="E1351" s="186">
        <v>1329900920</v>
      </c>
      <c r="F1351" s="190" t="s">
        <v>1062</v>
      </c>
      <c r="G1351" s="184"/>
      <c r="H1351" s="184">
        <v>-250</v>
      </c>
      <c r="I1351" s="184">
        <v>-250</v>
      </c>
      <c r="J1351" s="185">
        <v>-213.21100000000001</v>
      </c>
    </row>
    <row r="1352" spans="2:10" x14ac:dyDescent="0.25">
      <c r="B1352" s="511"/>
      <c r="C1352" s="509"/>
      <c r="D1352" s="255" t="s">
        <v>1063</v>
      </c>
      <c r="E1352" s="191"/>
      <c r="F1352" s="191"/>
      <c r="G1352" s="192"/>
      <c r="H1352" s="192">
        <v>-12885</v>
      </c>
      <c r="I1352" s="192">
        <v>-12400</v>
      </c>
      <c r="J1352" s="193">
        <v>-11432.200309999998</v>
      </c>
    </row>
    <row r="1353" spans="2:10" ht="20.399999999999999" x14ac:dyDescent="0.25">
      <c r="B1353" s="511"/>
      <c r="C1353" s="256" t="s">
        <v>13</v>
      </c>
      <c r="D1353" s="257"/>
      <c r="E1353" s="194"/>
      <c r="F1353" s="194"/>
      <c r="G1353" s="195"/>
      <c r="H1353" s="195">
        <v>-12885</v>
      </c>
      <c r="I1353" s="195">
        <v>-12400</v>
      </c>
      <c r="J1353" s="196">
        <v>-11432.200309999998</v>
      </c>
    </row>
    <row r="1354" spans="2:10" x14ac:dyDescent="0.25">
      <c r="B1354" s="511"/>
      <c r="C1354" s="507" t="s">
        <v>14</v>
      </c>
      <c r="D1354" s="507" t="s">
        <v>198</v>
      </c>
      <c r="E1354" s="186">
        <v>1098004110</v>
      </c>
      <c r="F1354" s="190" t="s">
        <v>1064</v>
      </c>
      <c r="G1354" s="184">
        <v>32.25</v>
      </c>
      <c r="H1354" s="184">
        <v>5468</v>
      </c>
      <c r="I1354" s="184">
        <v>4970</v>
      </c>
      <c r="J1354" s="185">
        <v>4933.9079299999994</v>
      </c>
    </row>
    <row r="1355" spans="2:10" x14ac:dyDescent="0.25">
      <c r="B1355" s="511"/>
      <c r="C1355" s="508"/>
      <c r="D1355" s="508"/>
      <c r="E1355" s="186">
        <v>1098004130</v>
      </c>
      <c r="F1355" s="190" t="s">
        <v>265</v>
      </c>
      <c r="G1355" s="184"/>
      <c r="H1355" s="184">
        <v>520</v>
      </c>
      <c r="I1355" s="184">
        <v>500</v>
      </c>
      <c r="J1355" s="185">
        <v>497.40465</v>
      </c>
    </row>
    <row r="1356" spans="2:10" x14ac:dyDescent="0.25">
      <c r="B1356" s="511"/>
      <c r="C1356" s="508"/>
      <c r="D1356" s="508"/>
      <c r="E1356" s="186">
        <v>1098004140</v>
      </c>
      <c r="F1356" s="190" t="s">
        <v>266</v>
      </c>
      <c r="G1356" s="184"/>
      <c r="H1356" s="184">
        <v>400</v>
      </c>
      <c r="I1356" s="184">
        <v>380</v>
      </c>
      <c r="J1356" s="185">
        <v>399.86768999999998</v>
      </c>
    </row>
    <row r="1357" spans="2:10" x14ac:dyDescent="0.25">
      <c r="B1357" s="511"/>
      <c r="C1357" s="508"/>
      <c r="D1357" s="508"/>
      <c r="E1357" s="186">
        <v>1098004421</v>
      </c>
      <c r="F1357" s="190" t="s">
        <v>1065</v>
      </c>
      <c r="G1357" s="184"/>
      <c r="H1357" s="184">
        <v>650</v>
      </c>
      <c r="I1357" s="184">
        <v>650</v>
      </c>
      <c r="J1357" s="185">
        <v>562.73453000000006</v>
      </c>
    </row>
    <row r="1358" spans="2:10" x14ac:dyDescent="0.25">
      <c r="B1358" s="511"/>
      <c r="C1358" s="508"/>
      <c r="D1358" s="508"/>
      <c r="E1358" s="186">
        <v>1098004750</v>
      </c>
      <c r="F1358" s="190" t="s">
        <v>967</v>
      </c>
      <c r="G1358" s="184"/>
      <c r="H1358" s="184">
        <v>58</v>
      </c>
      <c r="I1358" s="184">
        <v>45</v>
      </c>
      <c r="J1358" s="185">
        <v>46.498400000000004</v>
      </c>
    </row>
    <row r="1359" spans="2:10" x14ac:dyDescent="0.25">
      <c r="B1359" s="511"/>
      <c r="C1359" s="508"/>
      <c r="D1359" s="508"/>
      <c r="E1359" s="186">
        <v>1098004780</v>
      </c>
      <c r="F1359" s="190" t="s">
        <v>1066</v>
      </c>
      <c r="G1359" s="184"/>
      <c r="H1359" s="184">
        <v>60</v>
      </c>
      <c r="I1359" s="184">
        <v>55</v>
      </c>
      <c r="J1359" s="185">
        <v>47.116769999999995</v>
      </c>
    </row>
    <row r="1360" spans="2:10" x14ac:dyDescent="0.25">
      <c r="B1360" s="511"/>
      <c r="C1360" s="508"/>
      <c r="D1360" s="508"/>
      <c r="E1360" s="186">
        <v>1098004930</v>
      </c>
      <c r="F1360" s="190" t="s">
        <v>1067</v>
      </c>
      <c r="G1360" s="184"/>
      <c r="H1360" s="184">
        <v>5</v>
      </c>
      <c r="I1360" s="184">
        <v>5</v>
      </c>
      <c r="J1360" s="185">
        <v>4.0708000000000002</v>
      </c>
    </row>
    <row r="1361" spans="2:10" x14ac:dyDescent="0.25">
      <c r="B1361" s="511"/>
      <c r="C1361" s="508"/>
      <c r="D1361" s="508"/>
      <c r="E1361" s="186">
        <v>1098004998</v>
      </c>
      <c r="F1361" s="190" t="s">
        <v>1068</v>
      </c>
      <c r="G1361" s="184"/>
      <c r="H1361" s="184">
        <v>-773</v>
      </c>
      <c r="I1361" s="184">
        <v>-755</v>
      </c>
      <c r="J1361" s="185">
        <v>-660.42049999999995</v>
      </c>
    </row>
    <row r="1362" spans="2:10" x14ac:dyDescent="0.25">
      <c r="B1362" s="511"/>
      <c r="C1362" s="508"/>
      <c r="D1362" s="508"/>
      <c r="E1362" s="186">
        <v>1098004999</v>
      </c>
      <c r="F1362" s="190" t="s">
        <v>304</v>
      </c>
      <c r="G1362" s="184"/>
      <c r="H1362" s="184">
        <v>-6388</v>
      </c>
      <c r="I1362" s="184">
        <v>-5850</v>
      </c>
      <c r="J1362" s="185">
        <v>-5831.1802699999998</v>
      </c>
    </row>
    <row r="1363" spans="2:10" x14ac:dyDescent="0.25">
      <c r="B1363" s="511"/>
      <c r="C1363" s="508"/>
      <c r="D1363" s="508"/>
      <c r="E1363" s="186">
        <v>1829100110</v>
      </c>
      <c r="F1363" s="190" t="s">
        <v>1069</v>
      </c>
      <c r="G1363" s="184">
        <v>8.4</v>
      </c>
      <c r="H1363" s="184">
        <v>1650</v>
      </c>
      <c r="I1363" s="184">
        <v>1510</v>
      </c>
      <c r="J1363" s="185">
        <v>1391.36393</v>
      </c>
    </row>
    <row r="1364" spans="2:10" x14ac:dyDescent="0.25">
      <c r="B1364" s="511"/>
      <c r="C1364" s="508"/>
      <c r="D1364" s="508"/>
      <c r="E1364" s="186">
        <v>1829100115</v>
      </c>
      <c r="F1364" s="190" t="s">
        <v>264</v>
      </c>
      <c r="G1364" s="184"/>
      <c r="H1364" s="184">
        <v>528</v>
      </c>
      <c r="I1364" s="184"/>
      <c r="J1364" s="185"/>
    </row>
    <row r="1365" spans="2:10" x14ac:dyDescent="0.25">
      <c r="B1365" s="511"/>
      <c r="C1365" s="508"/>
      <c r="D1365" s="508"/>
      <c r="E1365" s="186">
        <v>1829100130</v>
      </c>
      <c r="F1365" s="190" t="s">
        <v>265</v>
      </c>
      <c r="G1365" s="184"/>
      <c r="H1365" s="184">
        <v>300</v>
      </c>
      <c r="I1365" s="184">
        <v>250</v>
      </c>
      <c r="J1365" s="185">
        <v>246.70492999999999</v>
      </c>
    </row>
    <row r="1366" spans="2:10" x14ac:dyDescent="0.25">
      <c r="B1366" s="511"/>
      <c r="C1366" s="508"/>
      <c r="D1366" s="508"/>
      <c r="E1366" s="186">
        <v>1829100140</v>
      </c>
      <c r="F1366" s="190" t="s">
        <v>266</v>
      </c>
      <c r="G1366" s="184"/>
      <c r="H1366" s="184">
        <v>150</v>
      </c>
      <c r="I1366" s="184">
        <v>150</v>
      </c>
      <c r="J1366" s="185">
        <v>147.70510999999999</v>
      </c>
    </row>
    <row r="1367" spans="2:10" x14ac:dyDescent="0.25">
      <c r="B1367" s="511"/>
      <c r="C1367" s="508"/>
      <c r="D1367" s="508"/>
      <c r="E1367" s="186">
        <v>1829100593</v>
      </c>
      <c r="F1367" s="190" t="s">
        <v>273</v>
      </c>
      <c r="G1367" s="184"/>
      <c r="H1367" s="184">
        <v>52</v>
      </c>
      <c r="I1367" s="184"/>
      <c r="J1367" s="185"/>
    </row>
    <row r="1368" spans="2:10" x14ac:dyDescent="0.25">
      <c r="B1368" s="511"/>
      <c r="C1368" s="508"/>
      <c r="D1368" s="508"/>
      <c r="E1368" s="186">
        <v>1829100799</v>
      </c>
      <c r="F1368" s="190" t="s">
        <v>981</v>
      </c>
      <c r="G1368" s="184"/>
      <c r="H1368" s="184">
        <v>502</v>
      </c>
      <c r="I1368" s="184"/>
      <c r="J1368" s="185"/>
    </row>
    <row r="1369" spans="2:10" x14ac:dyDescent="0.25">
      <c r="B1369" s="511"/>
      <c r="C1369" s="508"/>
      <c r="D1369" s="508"/>
      <c r="E1369" s="186">
        <v>1829100930</v>
      </c>
      <c r="F1369" s="190" t="s">
        <v>1070</v>
      </c>
      <c r="G1369" s="184"/>
      <c r="H1369" s="184">
        <v>5</v>
      </c>
      <c r="I1369" s="184">
        <v>5</v>
      </c>
      <c r="J1369" s="185">
        <v>4.9994700000000005</v>
      </c>
    </row>
    <row r="1370" spans="2:10" x14ac:dyDescent="0.25">
      <c r="B1370" s="511"/>
      <c r="C1370" s="508"/>
      <c r="D1370" s="508"/>
      <c r="E1370" s="186">
        <v>1829200110</v>
      </c>
      <c r="F1370" s="190" t="s">
        <v>1071</v>
      </c>
      <c r="G1370" s="184">
        <v>2</v>
      </c>
      <c r="H1370" s="184">
        <v>350</v>
      </c>
      <c r="I1370" s="184">
        <v>350</v>
      </c>
      <c r="J1370" s="185">
        <v>329.39816999999999</v>
      </c>
    </row>
    <row r="1371" spans="2:10" x14ac:dyDescent="0.25">
      <c r="B1371" s="511"/>
      <c r="C1371" s="508"/>
      <c r="D1371" s="508"/>
      <c r="E1371" s="186">
        <v>1829200130</v>
      </c>
      <c r="F1371" s="190" t="s">
        <v>265</v>
      </c>
      <c r="G1371" s="184"/>
      <c r="H1371" s="184">
        <v>90</v>
      </c>
      <c r="I1371" s="184">
        <v>75</v>
      </c>
      <c r="J1371" s="185">
        <v>87.091830000000002</v>
      </c>
    </row>
    <row r="1372" spans="2:10" x14ac:dyDescent="0.25">
      <c r="B1372" s="511"/>
      <c r="C1372" s="508"/>
      <c r="D1372" s="508"/>
      <c r="E1372" s="186">
        <v>1829200140</v>
      </c>
      <c r="F1372" s="190" t="s">
        <v>266</v>
      </c>
      <c r="G1372" s="184"/>
      <c r="H1372" s="184">
        <v>60</v>
      </c>
      <c r="I1372" s="184">
        <v>50</v>
      </c>
      <c r="J1372" s="185">
        <v>60.689730000000004</v>
      </c>
    </row>
    <row r="1373" spans="2:10" x14ac:dyDescent="0.25">
      <c r="B1373" s="511"/>
      <c r="C1373" s="508"/>
      <c r="D1373" s="508"/>
      <c r="E1373" s="186">
        <v>1829200420</v>
      </c>
      <c r="F1373" s="190" t="s">
        <v>1072</v>
      </c>
      <c r="G1373" s="184"/>
      <c r="H1373" s="184">
        <v>60</v>
      </c>
      <c r="I1373" s="184">
        <v>50</v>
      </c>
      <c r="J1373" s="185">
        <v>29.999650000000003</v>
      </c>
    </row>
    <row r="1374" spans="2:10" x14ac:dyDescent="0.25">
      <c r="B1374" s="511"/>
      <c r="C1374" s="508"/>
      <c r="D1374" s="508"/>
      <c r="E1374" s="186">
        <v>1829200492</v>
      </c>
      <c r="F1374" s="190" t="s">
        <v>268</v>
      </c>
      <c r="G1374" s="184"/>
      <c r="H1374" s="184">
        <v>265</v>
      </c>
      <c r="I1374" s="184">
        <v>50</v>
      </c>
      <c r="J1374" s="185">
        <v>45.834000000000003</v>
      </c>
    </row>
    <row r="1375" spans="2:10" x14ac:dyDescent="0.25">
      <c r="B1375" s="511"/>
      <c r="C1375" s="508"/>
      <c r="D1375" s="508"/>
      <c r="E1375" s="186">
        <v>1829200720</v>
      </c>
      <c r="F1375" s="190" t="s">
        <v>1073</v>
      </c>
      <c r="G1375" s="184"/>
      <c r="H1375" s="184">
        <v>65</v>
      </c>
      <c r="I1375" s="184">
        <v>65</v>
      </c>
      <c r="J1375" s="185">
        <v>53.330719999999999</v>
      </c>
    </row>
    <row r="1376" spans="2:10" x14ac:dyDescent="0.25">
      <c r="B1376" s="511"/>
      <c r="C1376" s="508"/>
      <c r="D1376" s="508"/>
      <c r="E1376" s="186">
        <v>1829200740</v>
      </c>
      <c r="F1376" s="190" t="s">
        <v>276</v>
      </c>
      <c r="G1376" s="184"/>
      <c r="H1376" s="184">
        <v>70</v>
      </c>
      <c r="I1376" s="184">
        <v>45</v>
      </c>
      <c r="J1376" s="185">
        <v>39.997900000000001</v>
      </c>
    </row>
    <row r="1377" spans="2:10" x14ac:dyDescent="0.25">
      <c r="B1377" s="511"/>
      <c r="C1377" s="508"/>
      <c r="D1377" s="508"/>
      <c r="E1377" s="186">
        <v>1829200750</v>
      </c>
      <c r="F1377" s="190" t="s">
        <v>291</v>
      </c>
      <c r="G1377" s="184"/>
      <c r="H1377" s="184">
        <v>650</v>
      </c>
      <c r="I1377" s="184">
        <v>680</v>
      </c>
      <c r="J1377" s="185">
        <v>602.66700000000003</v>
      </c>
    </row>
    <row r="1378" spans="2:10" x14ac:dyDescent="0.25">
      <c r="B1378" s="511"/>
      <c r="C1378" s="508"/>
      <c r="D1378" s="508"/>
      <c r="E1378" s="186">
        <v>1829200760</v>
      </c>
      <c r="F1378" s="190" t="s">
        <v>143</v>
      </c>
      <c r="G1378" s="184"/>
      <c r="H1378" s="184">
        <v>140</v>
      </c>
      <c r="I1378" s="184">
        <v>110</v>
      </c>
      <c r="J1378" s="185">
        <v>118.08112</v>
      </c>
    </row>
    <row r="1379" spans="2:10" x14ac:dyDescent="0.25">
      <c r="B1379" s="511"/>
      <c r="C1379" s="508"/>
      <c r="D1379" s="508"/>
      <c r="E1379" s="186">
        <v>1829200796</v>
      </c>
      <c r="F1379" s="190" t="s">
        <v>289</v>
      </c>
      <c r="G1379" s="184"/>
      <c r="H1379" s="184">
        <v>125</v>
      </c>
      <c r="I1379" s="184">
        <v>100</v>
      </c>
      <c r="J1379" s="185">
        <v>100.66500000000001</v>
      </c>
    </row>
    <row r="1380" spans="2:10" x14ac:dyDescent="0.25">
      <c r="B1380" s="511"/>
      <c r="C1380" s="508"/>
      <c r="D1380" s="508"/>
      <c r="E1380" s="186">
        <v>1829300110</v>
      </c>
      <c r="F1380" s="190" t="s">
        <v>1074</v>
      </c>
      <c r="G1380" s="184">
        <v>6.4</v>
      </c>
      <c r="H1380" s="184">
        <v>1220</v>
      </c>
      <c r="I1380" s="184">
        <v>1150</v>
      </c>
      <c r="J1380" s="185">
        <v>1112.24406</v>
      </c>
    </row>
    <row r="1381" spans="2:10" x14ac:dyDescent="0.25">
      <c r="B1381" s="511"/>
      <c r="C1381" s="508"/>
      <c r="D1381" s="508"/>
      <c r="E1381" s="186">
        <v>1829300115</v>
      </c>
      <c r="F1381" s="190" t="s">
        <v>264</v>
      </c>
      <c r="G1381" s="184"/>
      <c r="H1381" s="184">
        <v>400</v>
      </c>
      <c r="I1381" s="184">
        <v>400</v>
      </c>
      <c r="J1381" s="185">
        <v>422.58199999999999</v>
      </c>
    </row>
    <row r="1382" spans="2:10" x14ac:dyDescent="0.25">
      <c r="B1382" s="511"/>
      <c r="C1382" s="508"/>
      <c r="D1382" s="508"/>
      <c r="E1382" s="186">
        <v>1829300130</v>
      </c>
      <c r="F1382" s="190" t="s">
        <v>265</v>
      </c>
      <c r="G1382" s="184"/>
      <c r="H1382" s="184">
        <v>80</v>
      </c>
      <c r="I1382" s="184">
        <v>80</v>
      </c>
      <c r="J1382" s="185">
        <v>76.072589999999991</v>
      </c>
    </row>
    <row r="1383" spans="2:10" x14ac:dyDescent="0.25">
      <c r="B1383" s="511"/>
      <c r="C1383" s="508"/>
      <c r="D1383" s="508"/>
      <c r="E1383" s="186">
        <v>1829300140</v>
      </c>
      <c r="F1383" s="190" t="s">
        <v>266</v>
      </c>
      <c r="G1383" s="184"/>
      <c r="H1383" s="184">
        <v>100</v>
      </c>
      <c r="I1383" s="184">
        <v>100</v>
      </c>
      <c r="J1383" s="185">
        <v>94.154990000000012</v>
      </c>
    </row>
    <row r="1384" spans="2:10" x14ac:dyDescent="0.25">
      <c r="B1384" s="511"/>
      <c r="C1384" s="508"/>
      <c r="D1384" s="508"/>
      <c r="E1384" s="186">
        <v>1829300210</v>
      </c>
      <c r="F1384" s="190" t="s">
        <v>1075</v>
      </c>
      <c r="G1384" s="184">
        <v>13</v>
      </c>
      <c r="H1384" s="184">
        <v>1750</v>
      </c>
      <c r="I1384" s="184">
        <v>1600</v>
      </c>
      <c r="J1384" s="185">
        <v>1688.3193999999999</v>
      </c>
    </row>
    <row r="1385" spans="2:10" x14ac:dyDescent="0.25">
      <c r="B1385" s="511"/>
      <c r="C1385" s="508"/>
      <c r="D1385" s="508"/>
      <c r="E1385" s="186">
        <v>1829300430</v>
      </c>
      <c r="F1385" s="190" t="s">
        <v>143</v>
      </c>
      <c r="G1385" s="184"/>
      <c r="H1385" s="184">
        <v>150</v>
      </c>
      <c r="I1385" s="184">
        <v>130</v>
      </c>
      <c r="J1385" s="185">
        <v>125.67346000000001</v>
      </c>
    </row>
    <row r="1386" spans="2:10" x14ac:dyDescent="0.25">
      <c r="B1386" s="511"/>
      <c r="C1386" s="508"/>
      <c r="D1386" s="508"/>
      <c r="E1386" s="186">
        <v>1829300441</v>
      </c>
      <c r="F1386" s="190" t="s">
        <v>1076</v>
      </c>
      <c r="G1386" s="184"/>
      <c r="H1386" s="184">
        <v>200</v>
      </c>
      <c r="I1386" s="184">
        <v>190</v>
      </c>
      <c r="J1386" s="185">
        <v>169.97399999999999</v>
      </c>
    </row>
    <row r="1387" spans="2:10" x14ac:dyDescent="0.25">
      <c r="B1387" s="511"/>
      <c r="C1387" s="508"/>
      <c r="D1387" s="508"/>
      <c r="E1387" s="186">
        <v>1829300740</v>
      </c>
      <c r="F1387" s="190" t="s">
        <v>292</v>
      </c>
      <c r="G1387" s="184"/>
      <c r="H1387" s="184">
        <v>60</v>
      </c>
      <c r="I1387" s="184">
        <v>60</v>
      </c>
      <c r="J1387" s="185">
        <v>47.576790000000003</v>
      </c>
    </row>
    <row r="1388" spans="2:10" x14ac:dyDescent="0.25">
      <c r="B1388" s="511"/>
      <c r="C1388" s="508"/>
      <c r="D1388" s="508"/>
      <c r="E1388" s="186">
        <v>1829300750</v>
      </c>
      <c r="F1388" s="190" t="s">
        <v>1077</v>
      </c>
      <c r="G1388" s="184"/>
      <c r="H1388" s="184">
        <v>55</v>
      </c>
      <c r="I1388" s="184">
        <v>55</v>
      </c>
      <c r="J1388" s="185">
        <v>47.610230000000001</v>
      </c>
    </row>
    <row r="1389" spans="2:10" x14ac:dyDescent="0.25">
      <c r="B1389" s="511"/>
      <c r="C1389" s="508"/>
      <c r="D1389" s="508"/>
      <c r="E1389" s="186">
        <v>1829300780</v>
      </c>
      <c r="F1389" s="190" t="s">
        <v>1078</v>
      </c>
      <c r="G1389" s="184"/>
      <c r="H1389" s="184">
        <v>220</v>
      </c>
      <c r="I1389" s="184">
        <v>220</v>
      </c>
      <c r="J1389" s="185">
        <v>197.43513000000002</v>
      </c>
    </row>
    <row r="1390" spans="2:10" x14ac:dyDescent="0.25">
      <c r="B1390" s="511"/>
      <c r="C1390" s="508"/>
      <c r="D1390" s="508"/>
      <c r="E1390" s="186">
        <v>1829300782</v>
      </c>
      <c r="F1390" s="190" t="s">
        <v>1079</v>
      </c>
      <c r="G1390" s="184"/>
      <c r="H1390" s="184">
        <v>195</v>
      </c>
      <c r="I1390" s="184">
        <v>195</v>
      </c>
      <c r="J1390" s="185">
        <v>144.72224</v>
      </c>
    </row>
    <row r="1391" spans="2:10" x14ac:dyDescent="0.25">
      <c r="B1391" s="511"/>
      <c r="C1391" s="508"/>
      <c r="D1391" s="508"/>
      <c r="E1391" s="186">
        <v>1829300798</v>
      </c>
      <c r="F1391" s="190" t="s">
        <v>277</v>
      </c>
      <c r="G1391" s="184"/>
      <c r="H1391" s="184">
        <v>0</v>
      </c>
      <c r="I1391" s="184">
        <v>100</v>
      </c>
      <c r="J1391" s="185">
        <v>102.246</v>
      </c>
    </row>
    <row r="1392" spans="2:10" x14ac:dyDescent="0.25">
      <c r="B1392" s="511"/>
      <c r="C1392" s="508"/>
      <c r="D1392" s="508"/>
      <c r="E1392" s="186">
        <v>1829310110</v>
      </c>
      <c r="F1392" s="190" t="s">
        <v>138</v>
      </c>
      <c r="G1392" s="184"/>
      <c r="H1392" s="184">
        <v>5</v>
      </c>
      <c r="I1392" s="184">
        <v>5</v>
      </c>
      <c r="J1392" s="185">
        <v>1.05179</v>
      </c>
    </row>
    <row r="1393" spans="2:10" x14ac:dyDescent="0.25">
      <c r="B1393" s="511"/>
      <c r="C1393" s="508"/>
      <c r="D1393" s="508"/>
      <c r="E1393" s="186">
        <v>1829310130</v>
      </c>
      <c r="F1393" s="190" t="s">
        <v>1080</v>
      </c>
      <c r="G1393" s="184"/>
      <c r="H1393" s="184">
        <v>20</v>
      </c>
      <c r="I1393" s="184">
        <v>20</v>
      </c>
      <c r="J1393" s="185">
        <v>5.1901800000000007</v>
      </c>
    </row>
    <row r="1394" spans="2:10" x14ac:dyDescent="0.25">
      <c r="B1394" s="511"/>
      <c r="C1394" s="508"/>
      <c r="D1394" s="508"/>
      <c r="E1394" s="186">
        <v>1829310210</v>
      </c>
      <c r="F1394" s="190" t="s">
        <v>1081</v>
      </c>
      <c r="G1394" s="184">
        <v>1</v>
      </c>
      <c r="H1394" s="184">
        <v>150</v>
      </c>
      <c r="I1394" s="184">
        <v>200</v>
      </c>
      <c r="J1394" s="185">
        <v>5.6271800000000001</v>
      </c>
    </row>
    <row r="1395" spans="2:10" x14ac:dyDescent="0.25">
      <c r="B1395" s="511"/>
      <c r="C1395" s="508"/>
      <c r="D1395" s="508"/>
      <c r="E1395" s="186">
        <v>1829310750</v>
      </c>
      <c r="F1395" s="190" t="s">
        <v>1082</v>
      </c>
      <c r="G1395" s="184"/>
      <c r="H1395" s="184">
        <v>50</v>
      </c>
      <c r="I1395" s="184">
        <v>50</v>
      </c>
      <c r="J1395" s="185">
        <v>35.208829999999999</v>
      </c>
    </row>
    <row r="1396" spans="2:10" x14ac:dyDescent="0.25">
      <c r="B1396" s="511"/>
      <c r="C1396" s="508"/>
      <c r="D1396" s="508"/>
      <c r="E1396" s="186">
        <v>1829310751</v>
      </c>
      <c r="F1396" s="190" t="s">
        <v>1083</v>
      </c>
      <c r="G1396" s="184"/>
      <c r="H1396" s="184">
        <v>5000</v>
      </c>
      <c r="I1396" s="184">
        <v>4760</v>
      </c>
      <c r="J1396" s="185">
        <v>4356.8440999999993</v>
      </c>
    </row>
    <row r="1397" spans="2:10" x14ac:dyDescent="0.25">
      <c r="B1397" s="511"/>
      <c r="C1397" s="508"/>
      <c r="D1397" s="508"/>
      <c r="E1397" s="186">
        <v>1829310781</v>
      </c>
      <c r="F1397" s="190" t="s">
        <v>1084</v>
      </c>
      <c r="G1397" s="184"/>
      <c r="H1397" s="184">
        <v>60</v>
      </c>
      <c r="I1397" s="184">
        <v>60</v>
      </c>
      <c r="J1397" s="185">
        <v>36.615780000000001</v>
      </c>
    </row>
    <row r="1398" spans="2:10" x14ac:dyDescent="0.25">
      <c r="B1398" s="511"/>
      <c r="C1398" s="508"/>
      <c r="D1398" s="508"/>
      <c r="E1398" s="186">
        <v>1829310782</v>
      </c>
      <c r="F1398" s="190" t="s">
        <v>1085</v>
      </c>
      <c r="G1398" s="184"/>
      <c r="H1398" s="184">
        <v>450</v>
      </c>
      <c r="I1398" s="184">
        <v>450</v>
      </c>
      <c r="J1398" s="185">
        <v>353.34640000000002</v>
      </c>
    </row>
    <row r="1399" spans="2:10" x14ac:dyDescent="0.25">
      <c r="B1399" s="511"/>
      <c r="C1399" s="508"/>
      <c r="D1399" s="508"/>
      <c r="E1399" s="186">
        <v>1829310783</v>
      </c>
      <c r="F1399" s="190" t="s">
        <v>1086</v>
      </c>
      <c r="G1399" s="184"/>
      <c r="H1399" s="184">
        <v>505</v>
      </c>
      <c r="I1399" s="184">
        <v>275</v>
      </c>
      <c r="J1399" s="185">
        <v>245.15154000000001</v>
      </c>
    </row>
    <row r="1400" spans="2:10" x14ac:dyDescent="0.25">
      <c r="B1400" s="511"/>
      <c r="C1400" s="508"/>
      <c r="D1400" s="508"/>
      <c r="E1400" s="186">
        <v>1829310784</v>
      </c>
      <c r="F1400" s="190" t="s">
        <v>1087</v>
      </c>
      <c r="G1400" s="184"/>
      <c r="H1400" s="184">
        <v>50</v>
      </c>
      <c r="I1400" s="184"/>
      <c r="J1400" s="185">
        <v>0</v>
      </c>
    </row>
    <row r="1401" spans="2:10" x14ac:dyDescent="0.25">
      <c r="B1401" s="511"/>
      <c r="C1401" s="508"/>
      <c r="D1401" s="508"/>
      <c r="E1401" s="186">
        <v>1829311750</v>
      </c>
      <c r="F1401" s="190" t="s">
        <v>1088</v>
      </c>
      <c r="G1401" s="184"/>
      <c r="H1401" s="184">
        <v>200</v>
      </c>
      <c r="I1401" s="184">
        <v>200</v>
      </c>
      <c r="J1401" s="185">
        <v>0</v>
      </c>
    </row>
    <row r="1402" spans="2:10" x14ac:dyDescent="0.25">
      <c r="B1402" s="511"/>
      <c r="C1402" s="508"/>
      <c r="D1402" s="508"/>
      <c r="E1402" s="186">
        <v>1829311751</v>
      </c>
      <c r="F1402" s="190" t="s">
        <v>1089</v>
      </c>
      <c r="G1402" s="184"/>
      <c r="H1402" s="184">
        <v>200</v>
      </c>
      <c r="I1402" s="184">
        <v>318</v>
      </c>
      <c r="J1402" s="185">
        <v>0</v>
      </c>
    </row>
    <row r="1403" spans="2:10" x14ac:dyDescent="0.25">
      <c r="B1403" s="511"/>
      <c r="C1403" s="508"/>
      <c r="D1403" s="508"/>
      <c r="E1403" s="186">
        <v>1829312750</v>
      </c>
      <c r="F1403" s="190" t="s">
        <v>1090</v>
      </c>
      <c r="G1403" s="184"/>
      <c r="H1403" s="184">
        <v>0</v>
      </c>
      <c r="I1403" s="184">
        <v>250</v>
      </c>
      <c r="J1403" s="185">
        <v>0</v>
      </c>
    </row>
    <row r="1404" spans="2:10" x14ac:dyDescent="0.25">
      <c r="B1404" s="511"/>
      <c r="C1404" s="508"/>
      <c r="D1404" s="508"/>
      <c r="E1404" s="186">
        <v>1829312751</v>
      </c>
      <c r="F1404" s="190" t="s">
        <v>1091</v>
      </c>
      <c r="G1404" s="184"/>
      <c r="H1404" s="184">
        <v>20</v>
      </c>
      <c r="I1404" s="184">
        <v>20</v>
      </c>
      <c r="J1404" s="185">
        <v>0</v>
      </c>
    </row>
    <row r="1405" spans="2:10" x14ac:dyDescent="0.25">
      <c r="B1405" s="511"/>
      <c r="C1405" s="508"/>
      <c r="D1405" s="508"/>
      <c r="E1405" s="186">
        <v>1829313750</v>
      </c>
      <c r="F1405" s="190" t="s">
        <v>1092</v>
      </c>
      <c r="G1405" s="184"/>
      <c r="H1405" s="184">
        <v>300</v>
      </c>
      <c r="I1405" s="184">
        <v>0</v>
      </c>
      <c r="J1405" s="185">
        <v>0</v>
      </c>
    </row>
    <row r="1406" spans="2:10" x14ac:dyDescent="0.25">
      <c r="B1406" s="511"/>
      <c r="C1406" s="508"/>
      <c r="D1406" s="508"/>
      <c r="E1406" s="186">
        <v>1829313751</v>
      </c>
      <c r="F1406" s="190" t="s">
        <v>1093</v>
      </c>
      <c r="G1406" s="184"/>
      <c r="H1406" s="184">
        <v>125</v>
      </c>
      <c r="I1406" s="184">
        <v>0</v>
      </c>
      <c r="J1406" s="185">
        <v>0</v>
      </c>
    </row>
    <row r="1407" spans="2:10" x14ac:dyDescent="0.25">
      <c r="B1407" s="511"/>
      <c r="C1407" s="508"/>
      <c r="D1407" s="508"/>
      <c r="E1407" s="186">
        <v>1829314750</v>
      </c>
      <c r="F1407" s="190" t="s">
        <v>1094</v>
      </c>
      <c r="G1407" s="184"/>
      <c r="H1407" s="184">
        <v>40</v>
      </c>
      <c r="I1407" s="184">
        <v>40</v>
      </c>
      <c r="J1407" s="185">
        <v>34.587000000000003</v>
      </c>
    </row>
    <row r="1408" spans="2:10" x14ac:dyDescent="0.25">
      <c r="B1408" s="511"/>
      <c r="C1408" s="508"/>
      <c r="D1408" s="508"/>
      <c r="E1408" s="186">
        <v>1829314751</v>
      </c>
      <c r="F1408" s="190" t="s">
        <v>1095</v>
      </c>
      <c r="G1408" s="184"/>
      <c r="H1408" s="184">
        <v>15</v>
      </c>
      <c r="I1408" s="184">
        <v>15</v>
      </c>
      <c r="J1408" s="185">
        <v>6.3325500000000003</v>
      </c>
    </row>
    <row r="1409" spans="2:10" x14ac:dyDescent="0.25">
      <c r="B1409" s="511"/>
      <c r="C1409" s="508"/>
      <c r="D1409" s="508"/>
      <c r="E1409" s="186">
        <v>1829315750</v>
      </c>
      <c r="F1409" s="190" t="s">
        <v>1096</v>
      </c>
      <c r="G1409" s="184"/>
      <c r="H1409" s="184">
        <v>130</v>
      </c>
      <c r="I1409" s="184">
        <v>150</v>
      </c>
      <c r="J1409" s="185">
        <v>130.38849999999999</v>
      </c>
    </row>
    <row r="1410" spans="2:10" x14ac:dyDescent="0.25">
      <c r="B1410" s="511"/>
      <c r="C1410" s="508"/>
      <c r="D1410" s="508"/>
      <c r="E1410" s="186">
        <v>1829317750</v>
      </c>
      <c r="F1410" s="190" t="s">
        <v>1097</v>
      </c>
      <c r="G1410" s="184"/>
      <c r="H1410" s="184">
        <v>85</v>
      </c>
      <c r="I1410" s="184">
        <v>85</v>
      </c>
      <c r="J1410" s="185">
        <v>82.140600000000006</v>
      </c>
    </row>
    <row r="1411" spans="2:10" x14ac:dyDescent="0.25">
      <c r="B1411" s="511"/>
      <c r="C1411" s="508"/>
      <c r="D1411" s="508"/>
      <c r="E1411" s="186">
        <v>1829320750</v>
      </c>
      <c r="F1411" s="190" t="s">
        <v>1098</v>
      </c>
      <c r="G1411" s="184"/>
      <c r="H1411" s="184">
        <v>40</v>
      </c>
      <c r="I1411" s="184">
        <v>40</v>
      </c>
      <c r="J1411" s="185">
        <v>28.67886</v>
      </c>
    </row>
    <row r="1412" spans="2:10" x14ac:dyDescent="0.25">
      <c r="B1412" s="511"/>
      <c r="C1412" s="508"/>
      <c r="D1412" s="508"/>
      <c r="E1412" s="186">
        <v>1829320751</v>
      </c>
      <c r="F1412" s="190" t="s">
        <v>1099</v>
      </c>
      <c r="G1412" s="184"/>
      <c r="H1412" s="184">
        <v>25</v>
      </c>
      <c r="I1412" s="184">
        <v>25</v>
      </c>
      <c r="J1412" s="185">
        <v>0</v>
      </c>
    </row>
    <row r="1413" spans="2:10" x14ac:dyDescent="0.25">
      <c r="B1413" s="511"/>
      <c r="C1413" s="508"/>
      <c r="D1413" s="508"/>
      <c r="E1413" s="186">
        <v>1829320760</v>
      </c>
      <c r="F1413" s="190" t="s">
        <v>143</v>
      </c>
      <c r="G1413" s="184"/>
      <c r="H1413" s="184">
        <v>52</v>
      </c>
      <c r="I1413" s="184">
        <v>52</v>
      </c>
      <c r="J1413" s="185">
        <v>44.077260000000003</v>
      </c>
    </row>
    <row r="1414" spans="2:10" x14ac:dyDescent="0.25">
      <c r="B1414" s="511"/>
      <c r="C1414" s="508"/>
      <c r="D1414" s="508"/>
      <c r="E1414" s="186">
        <v>1829320780</v>
      </c>
      <c r="F1414" s="190" t="s">
        <v>1100</v>
      </c>
      <c r="G1414" s="184"/>
      <c r="H1414" s="184">
        <v>20</v>
      </c>
      <c r="I1414" s="184">
        <v>10</v>
      </c>
      <c r="J1414" s="185">
        <v>7.4370000000000003</v>
      </c>
    </row>
    <row r="1415" spans="2:10" x14ac:dyDescent="0.25">
      <c r="B1415" s="511"/>
      <c r="C1415" s="508"/>
      <c r="D1415" s="508"/>
      <c r="E1415" s="186">
        <v>1829321750</v>
      </c>
      <c r="F1415" s="190" t="s">
        <v>1101</v>
      </c>
      <c r="G1415" s="184"/>
      <c r="H1415" s="184">
        <v>250</v>
      </c>
      <c r="I1415" s="184">
        <v>250</v>
      </c>
      <c r="J1415" s="185">
        <v>55.458129999999997</v>
      </c>
    </row>
    <row r="1416" spans="2:10" x14ac:dyDescent="0.25">
      <c r="B1416" s="511"/>
      <c r="C1416" s="508"/>
      <c r="D1416" s="508"/>
      <c r="E1416" s="186">
        <v>1829900115</v>
      </c>
      <c r="F1416" s="190" t="s">
        <v>264</v>
      </c>
      <c r="G1416" s="184"/>
      <c r="H1416" s="184">
        <v>400</v>
      </c>
      <c r="I1416" s="184">
        <v>400</v>
      </c>
      <c r="J1416" s="185">
        <v>422.58499999999998</v>
      </c>
    </row>
    <row r="1417" spans="2:10" x14ac:dyDescent="0.25">
      <c r="B1417" s="511"/>
      <c r="C1417" s="508"/>
      <c r="D1417" s="508"/>
      <c r="E1417" s="186">
        <v>1829900760</v>
      </c>
      <c r="F1417" s="190" t="s">
        <v>1102</v>
      </c>
      <c r="G1417" s="184"/>
      <c r="H1417" s="184">
        <v>13</v>
      </c>
      <c r="I1417" s="184">
        <v>13</v>
      </c>
      <c r="J1417" s="185">
        <v>13</v>
      </c>
    </row>
    <row r="1418" spans="2:10" x14ac:dyDescent="0.25">
      <c r="B1418" s="511"/>
      <c r="C1418" s="508"/>
      <c r="D1418" s="508"/>
      <c r="E1418" s="186">
        <v>1829900780</v>
      </c>
      <c r="F1418" s="190" t="s">
        <v>1103</v>
      </c>
      <c r="G1418" s="184"/>
      <c r="H1418" s="184">
        <v>120</v>
      </c>
      <c r="I1418" s="184">
        <v>85</v>
      </c>
      <c r="J1418" s="185">
        <v>79.289000000000001</v>
      </c>
    </row>
    <row r="1419" spans="2:10" x14ac:dyDescent="0.25">
      <c r="B1419" s="511"/>
      <c r="C1419" s="508"/>
      <c r="D1419" s="508"/>
      <c r="E1419" s="186">
        <v>1829900781</v>
      </c>
      <c r="F1419" s="190" t="s">
        <v>1104</v>
      </c>
      <c r="G1419" s="184"/>
      <c r="H1419" s="184">
        <v>370</v>
      </c>
      <c r="I1419" s="184">
        <v>370</v>
      </c>
      <c r="J1419" s="185">
        <v>202.70050000000001</v>
      </c>
    </row>
    <row r="1420" spans="2:10" x14ac:dyDescent="0.25">
      <c r="B1420" s="511"/>
      <c r="C1420" s="508"/>
      <c r="D1420" s="508"/>
      <c r="E1420" s="186">
        <v>1829900795</v>
      </c>
      <c r="F1420" s="190" t="s">
        <v>666</v>
      </c>
      <c r="G1420" s="184"/>
      <c r="H1420" s="184">
        <v>546</v>
      </c>
      <c r="I1420" s="184">
        <v>105</v>
      </c>
      <c r="J1420" s="185">
        <v>74.483500000000006</v>
      </c>
    </row>
    <row r="1421" spans="2:10" x14ac:dyDescent="0.25">
      <c r="B1421" s="511"/>
      <c r="C1421" s="508"/>
      <c r="D1421" s="508"/>
      <c r="E1421" s="186">
        <v>1829900820</v>
      </c>
      <c r="F1421" s="190" t="s">
        <v>1105</v>
      </c>
      <c r="G1421" s="184"/>
      <c r="H1421" s="184">
        <v>5815</v>
      </c>
      <c r="I1421" s="184">
        <v>5815</v>
      </c>
      <c r="J1421" s="185">
        <v>5582.1026500000007</v>
      </c>
    </row>
    <row r="1422" spans="2:10" x14ac:dyDescent="0.25">
      <c r="B1422" s="511"/>
      <c r="C1422" s="508"/>
      <c r="D1422" s="509"/>
      <c r="E1422" s="186">
        <v>1829900822</v>
      </c>
      <c r="F1422" s="190" t="s">
        <v>1106</v>
      </c>
      <c r="G1422" s="184"/>
      <c r="H1422" s="184">
        <v>40</v>
      </c>
      <c r="I1422" s="184">
        <v>40</v>
      </c>
      <c r="J1422" s="185">
        <v>40</v>
      </c>
    </row>
    <row r="1423" spans="2:10" x14ac:dyDescent="0.25">
      <c r="B1423" s="511"/>
      <c r="C1423" s="509"/>
      <c r="D1423" s="255" t="s">
        <v>1063</v>
      </c>
      <c r="E1423" s="191"/>
      <c r="F1423" s="191"/>
      <c r="G1423" s="192">
        <v>63.05</v>
      </c>
      <c r="H1423" s="192">
        <v>24588</v>
      </c>
      <c r="I1423" s="192">
        <v>21873</v>
      </c>
      <c r="J1423" s="193">
        <v>19329.435799999999</v>
      </c>
    </row>
    <row r="1424" spans="2:10" ht="20.399999999999999" x14ac:dyDescent="0.25">
      <c r="B1424" s="512"/>
      <c r="C1424" s="258" t="s">
        <v>19</v>
      </c>
      <c r="D1424" s="259"/>
      <c r="E1424" s="197"/>
      <c r="F1424" s="197"/>
      <c r="G1424" s="198">
        <v>63.05</v>
      </c>
      <c r="H1424" s="198">
        <v>24588</v>
      </c>
      <c r="I1424" s="198">
        <v>21873</v>
      </c>
      <c r="J1424" s="199">
        <v>19329.435799999999</v>
      </c>
    </row>
    <row r="1425" spans="2:10" ht="30.6" x14ac:dyDescent="0.25">
      <c r="B1425" s="248" t="s">
        <v>199</v>
      </c>
      <c r="C1425" s="249"/>
      <c r="D1425" s="249"/>
      <c r="E1425" s="200"/>
      <c r="F1425" s="200"/>
      <c r="G1425" s="201">
        <v>63.05</v>
      </c>
      <c r="H1425" s="201">
        <v>11703</v>
      </c>
      <c r="I1425" s="201">
        <v>9473</v>
      </c>
      <c r="J1425" s="202">
        <v>7897.2354900000028</v>
      </c>
    </row>
    <row r="1426" spans="2:10" x14ac:dyDescent="0.25">
      <c r="B1426" s="510" t="s">
        <v>110</v>
      </c>
      <c r="C1426" s="507" t="s">
        <v>7</v>
      </c>
      <c r="D1426" s="507" t="s">
        <v>200</v>
      </c>
      <c r="E1426" s="186">
        <v>1233400590</v>
      </c>
      <c r="F1426" s="190" t="s">
        <v>1107</v>
      </c>
      <c r="G1426" s="184"/>
      <c r="H1426" s="184">
        <v>-14053</v>
      </c>
      <c r="I1426" s="184">
        <v>-15080</v>
      </c>
      <c r="J1426" s="185">
        <v>0</v>
      </c>
    </row>
    <row r="1427" spans="2:10" x14ac:dyDescent="0.25">
      <c r="B1427" s="511"/>
      <c r="C1427" s="508"/>
      <c r="D1427" s="508"/>
      <c r="E1427" s="186">
        <v>1513000690</v>
      </c>
      <c r="F1427" s="190" t="s">
        <v>1108</v>
      </c>
      <c r="G1427" s="184"/>
      <c r="H1427" s="184">
        <v>-3000</v>
      </c>
      <c r="I1427" s="184">
        <v>-3000</v>
      </c>
      <c r="J1427" s="185">
        <v>-3000</v>
      </c>
    </row>
    <row r="1428" spans="2:10" x14ac:dyDescent="0.25">
      <c r="B1428" s="511"/>
      <c r="C1428" s="508"/>
      <c r="D1428" s="508"/>
      <c r="E1428" s="186">
        <v>1591900590</v>
      </c>
      <c r="F1428" s="190" t="s">
        <v>1109</v>
      </c>
      <c r="G1428" s="184"/>
      <c r="H1428" s="184">
        <v>-1500</v>
      </c>
      <c r="I1428" s="184">
        <v>-1500</v>
      </c>
      <c r="J1428" s="185">
        <v>-3973.15679</v>
      </c>
    </row>
    <row r="1429" spans="2:10" x14ac:dyDescent="0.25">
      <c r="B1429" s="511"/>
      <c r="C1429" s="508"/>
      <c r="D1429" s="508"/>
      <c r="E1429" s="186">
        <v>1591900592</v>
      </c>
      <c r="F1429" s="190" t="s">
        <v>1110</v>
      </c>
      <c r="G1429" s="184"/>
      <c r="H1429" s="184">
        <v>-1400</v>
      </c>
      <c r="I1429" s="184">
        <v>-1400</v>
      </c>
      <c r="J1429" s="185">
        <v>-1488.0626999999999</v>
      </c>
    </row>
    <row r="1430" spans="2:10" x14ac:dyDescent="0.25">
      <c r="B1430" s="511"/>
      <c r="C1430" s="508"/>
      <c r="D1430" s="508"/>
      <c r="E1430" s="186">
        <v>1594000440</v>
      </c>
      <c r="F1430" s="190" t="s">
        <v>1107</v>
      </c>
      <c r="G1430" s="184"/>
      <c r="H1430" s="184">
        <v>0</v>
      </c>
      <c r="I1430" s="184">
        <v>0</v>
      </c>
      <c r="J1430" s="185">
        <v>-9438.7340000000004</v>
      </c>
    </row>
    <row r="1431" spans="2:10" x14ac:dyDescent="0.25">
      <c r="B1431" s="511"/>
      <c r="C1431" s="508"/>
      <c r="D1431" s="508"/>
      <c r="E1431" s="186">
        <v>1594000690</v>
      </c>
      <c r="F1431" s="190" t="s">
        <v>1111</v>
      </c>
      <c r="G1431" s="184"/>
      <c r="H1431" s="184">
        <v>-2000</v>
      </c>
      <c r="I1431" s="184">
        <v>0</v>
      </c>
      <c r="J1431" s="185">
        <v>-2441.2814900000003</v>
      </c>
    </row>
    <row r="1432" spans="2:10" x14ac:dyDescent="0.25">
      <c r="B1432" s="511"/>
      <c r="C1432" s="508"/>
      <c r="D1432" s="508"/>
      <c r="E1432" s="186">
        <v>1594000740</v>
      </c>
      <c r="F1432" s="190" t="s">
        <v>1112</v>
      </c>
      <c r="G1432" s="184"/>
      <c r="H1432" s="184">
        <v>-2500</v>
      </c>
      <c r="I1432" s="184">
        <v>-2500</v>
      </c>
      <c r="J1432" s="185">
        <v>-3515.15</v>
      </c>
    </row>
    <row r="1433" spans="2:10" x14ac:dyDescent="0.25">
      <c r="B1433" s="511"/>
      <c r="C1433" s="508"/>
      <c r="D1433" s="509"/>
      <c r="E1433" s="186">
        <v>1599200510</v>
      </c>
      <c r="F1433" s="190" t="s">
        <v>1113</v>
      </c>
      <c r="G1433" s="184"/>
      <c r="H1433" s="184">
        <v>-1261</v>
      </c>
      <c r="I1433" s="184">
        <v>0</v>
      </c>
      <c r="J1433" s="185">
        <v>0</v>
      </c>
    </row>
    <row r="1434" spans="2:10" x14ac:dyDescent="0.25">
      <c r="B1434" s="511"/>
      <c r="C1434" s="508"/>
      <c r="D1434" s="255" t="s">
        <v>1114</v>
      </c>
      <c r="E1434" s="191"/>
      <c r="F1434" s="191"/>
      <c r="G1434" s="192"/>
      <c r="H1434" s="192">
        <v>-25714</v>
      </c>
      <c r="I1434" s="192">
        <v>-23480</v>
      </c>
      <c r="J1434" s="193">
        <v>-23856.384980000003</v>
      </c>
    </row>
    <row r="1435" spans="2:10" x14ac:dyDescent="0.25">
      <c r="B1435" s="511"/>
      <c r="C1435" s="508"/>
      <c r="D1435" s="507" t="s">
        <v>129</v>
      </c>
      <c r="E1435" s="186">
        <v>1269000661</v>
      </c>
      <c r="F1435" s="190" t="s">
        <v>1115</v>
      </c>
      <c r="G1435" s="184"/>
      <c r="H1435" s="184">
        <v>-30</v>
      </c>
      <c r="I1435" s="184">
        <v>-30</v>
      </c>
      <c r="J1435" s="185">
        <v>0</v>
      </c>
    </row>
    <row r="1436" spans="2:10" x14ac:dyDescent="0.25">
      <c r="B1436" s="511"/>
      <c r="C1436" s="508"/>
      <c r="D1436" s="508"/>
      <c r="E1436" s="186">
        <v>1269000662</v>
      </c>
      <c r="F1436" s="190" t="s">
        <v>1116</v>
      </c>
      <c r="G1436" s="184"/>
      <c r="H1436" s="184">
        <v>-5300</v>
      </c>
      <c r="I1436" s="184">
        <v>-4300</v>
      </c>
      <c r="J1436" s="185">
        <v>-8756.9799700000003</v>
      </c>
    </row>
    <row r="1437" spans="2:10" x14ac:dyDescent="0.25">
      <c r="B1437" s="511"/>
      <c r="C1437" s="508"/>
      <c r="D1437" s="508"/>
      <c r="E1437" s="186">
        <v>1269000690</v>
      </c>
      <c r="F1437" s="190" t="s">
        <v>1117</v>
      </c>
      <c r="G1437" s="184"/>
      <c r="H1437" s="184">
        <v>0</v>
      </c>
      <c r="I1437" s="184">
        <v>0</v>
      </c>
      <c r="J1437" s="185">
        <v>1961.4780000000001</v>
      </c>
    </row>
    <row r="1438" spans="2:10" x14ac:dyDescent="0.25">
      <c r="B1438" s="511"/>
      <c r="C1438" s="508"/>
      <c r="D1438" s="508"/>
      <c r="E1438" s="186">
        <v>1269000790</v>
      </c>
      <c r="F1438" s="190" t="s">
        <v>917</v>
      </c>
      <c r="G1438" s="184"/>
      <c r="H1438" s="184">
        <v>0</v>
      </c>
      <c r="I1438" s="184">
        <v>0</v>
      </c>
      <c r="J1438" s="185">
        <v>-19.492000000000001</v>
      </c>
    </row>
    <row r="1439" spans="2:10" x14ac:dyDescent="0.25">
      <c r="B1439" s="511"/>
      <c r="C1439" s="508"/>
      <c r="D1439" s="509"/>
      <c r="E1439" s="186">
        <v>1511000661</v>
      </c>
      <c r="F1439" s="190" t="s">
        <v>1118</v>
      </c>
      <c r="G1439" s="184"/>
      <c r="H1439" s="184">
        <v>-350</v>
      </c>
      <c r="I1439" s="184">
        <v>-350</v>
      </c>
      <c r="J1439" s="185">
        <v>-289.59996999999998</v>
      </c>
    </row>
    <row r="1440" spans="2:10" x14ac:dyDescent="0.25">
      <c r="B1440" s="511"/>
      <c r="C1440" s="508"/>
      <c r="D1440" s="255" t="s">
        <v>1119</v>
      </c>
      <c r="E1440" s="191"/>
      <c r="F1440" s="191"/>
      <c r="G1440" s="192"/>
      <c r="H1440" s="192">
        <v>-5680</v>
      </c>
      <c r="I1440" s="192">
        <v>-4680</v>
      </c>
      <c r="J1440" s="193">
        <v>-7104.5939400000007</v>
      </c>
    </row>
    <row r="1441" spans="2:10" x14ac:dyDescent="0.25">
      <c r="B1441" s="511"/>
      <c r="C1441" s="508"/>
      <c r="D1441" s="253" t="s">
        <v>201</v>
      </c>
      <c r="E1441" s="186">
        <v>1122000220</v>
      </c>
      <c r="F1441" s="190" t="s">
        <v>201</v>
      </c>
      <c r="G1441" s="184"/>
      <c r="H1441" s="184">
        <v>-2107</v>
      </c>
      <c r="I1441" s="184">
        <v>-1600</v>
      </c>
      <c r="J1441" s="185">
        <v>-2042.125</v>
      </c>
    </row>
    <row r="1442" spans="2:10" x14ac:dyDescent="0.25">
      <c r="B1442" s="511"/>
      <c r="C1442" s="508"/>
      <c r="D1442" s="255" t="s">
        <v>1120</v>
      </c>
      <c r="E1442" s="191"/>
      <c r="F1442" s="191"/>
      <c r="G1442" s="192"/>
      <c r="H1442" s="192">
        <v>-2107</v>
      </c>
      <c r="I1442" s="192">
        <v>-1600</v>
      </c>
      <c r="J1442" s="193">
        <v>-2042.125</v>
      </c>
    </row>
    <row r="1443" spans="2:10" x14ac:dyDescent="0.25">
      <c r="B1443" s="511"/>
      <c r="C1443" s="508"/>
      <c r="D1443" s="507" t="s">
        <v>132</v>
      </c>
      <c r="E1443" s="186">
        <v>1472000590</v>
      </c>
      <c r="F1443" s="190" t="s">
        <v>1121</v>
      </c>
      <c r="G1443" s="184"/>
      <c r="H1443" s="184">
        <v>-4560</v>
      </c>
      <c r="I1443" s="184">
        <v>-2603</v>
      </c>
      <c r="J1443" s="185">
        <v>-2620.2787499999999</v>
      </c>
    </row>
    <row r="1444" spans="2:10" x14ac:dyDescent="0.25">
      <c r="B1444" s="511"/>
      <c r="C1444" s="508"/>
      <c r="D1444" s="509"/>
      <c r="E1444" s="186">
        <v>1591900591</v>
      </c>
      <c r="F1444" s="190" t="s">
        <v>1122</v>
      </c>
      <c r="G1444" s="184"/>
      <c r="H1444" s="184">
        <v>-39540</v>
      </c>
      <c r="I1444" s="184">
        <v>-37438</v>
      </c>
      <c r="J1444" s="185">
        <v>-28087.493999999999</v>
      </c>
    </row>
    <row r="1445" spans="2:10" x14ac:dyDescent="0.25">
      <c r="B1445" s="511"/>
      <c r="C1445" s="508"/>
      <c r="D1445" s="255" t="s">
        <v>1123</v>
      </c>
      <c r="E1445" s="191"/>
      <c r="F1445" s="191"/>
      <c r="G1445" s="192"/>
      <c r="H1445" s="192">
        <v>-44100</v>
      </c>
      <c r="I1445" s="192">
        <v>-40041</v>
      </c>
      <c r="J1445" s="193">
        <v>-30707.77275</v>
      </c>
    </row>
    <row r="1446" spans="2:10" x14ac:dyDescent="0.25">
      <c r="B1446" s="511"/>
      <c r="C1446" s="508"/>
      <c r="D1446" s="507" t="s">
        <v>136</v>
      </c>
      <c r="E1446" s="186">
        <v>1196000990</v>
      </c>
      <c r="F1446" s="190" t="s">
        <v>1124</v>
      </c>
      <c r="G1446" s="184"/>
      <c r="H1446" s="184">
        <v>0</v>
      </c>
      <c r="I1446" s="184">
        <v>0</v>
      </c>
      <c r="J1446" s="185">
        <v>-947.02300000000002</v>
      </c>
    </row>
    <row r="1447" spans="2:10" x14ac:dyDescent="0.25">
      <c r="B1447" s="511"/>
      <c r="C1447" s="508"/>
      <c r="D1447" s="508"/>
      <c r="E1447" s="186">
        <v>1269000510</v>
      </c>
      <c r="F1447" s="190" t="s">
        <v>1125</v>
      </c>
      <c r="G1447" s="184"/>
      <c r="H1447" s="184">
        <v>0</v>
      </c>
      <c r="I1447" s="184">
        <v>0</v>
      </c>
      <c r="J1447" s="185">
        <v>-233.79414000000003</v>
      </c>
    </row>
    <row r="1448" spans="2:10" x14ac:dyDescent="0.25">
      <c r="B1448" s="511"/>
      <c r="C1448" s="508"/>
      <c r="D1448" s="508"/>
      <c r="E1448" s="186">
        <v>1269000791</v>
      </c>
      <c r="F1448" s="190" t="s">
        <v>917</v>
      </c>
      <c r="G1448" s="184"/>
      <c r="H1448" s="184">
        <v>-30</v>
      </c>
      <c r="I1448" s="184">
        <v>-30</v>
      </c>
      <c r="J1448" s="185">
        <v>-20.702869999999997</v>
      </c>
    </row>
    <row r="1449" spans="2:10" x14ac:dyDescent="0.25">
      <c r="B1449" s="511"/>
      <c r="C1449" s="508"/>
      <c r="D1449" s="508"/>
      <c r="E1449" s="186">
        <v>1269000910</v>
      </c>
      <c r="F1449" s="190" t="s">
        <v>1126</v>
      </c>
      <c r="G1449" s="184"/>
      <c r="H1449" s="184">
        <v>0</v>
      </c>
      <c r="I1449" s="184">
        <v>0</v>
      </c>
      <c r="J1449" s="185">
        <v>-55.245419999999996</v>
      </c>
    </row>
    <row r="1450" spans="2:10" x14ac:dyDescent="0.25">
      <c r="B1450" s="511"/>
      <c r="C1450" s="508"/>
      <c r="D1450" s="508"/>
      <c r="E1450" s="186">
        <v>1460000690</v>
      </c>
      <c r="F1450" s="190" t="s">
        <v>1127</v>
      </c>
      <c r="G1450" s="184"/>
      <c r="H1450" s="184">
        <v>-1100</v>
      </c>
      <c r="I1450" s="184">
        <v>-1100</v>
      </c>
      <c r="J1450" s="185">
        <v>-1173.4090100000001</v>
      </c>
    </row>
    <row r="1451" spans="2:10" x14ac:dyDescent="0.25">
      <c r="B1451" s="511"/>
      <c r="C1451" s="508"/>
      <c r="D1451" s="508"/>
      <c r="E1451" s="186">
        <v>1460000691</v>
      </c>
      <c r="F1451" s="190" t="s">
        <v>1128</v>
      </c>
      <c r="G1451" s="184"/>
      <c r="H1451" s="184">
        <v>-3180</v>
      </c>
      <c r="I1451" s="184">
        <v>-3220</v>
      </c>
      <c r="J1451" s="185">
        <v>-3412.8297900000002</v>
      </c>
    </row>
    <row r="1452" spans="2:10" x14ac:dyDescent="0.25">
      <c r="B1452" s="511"/>
      <c r="C1452" s="508"/>
      <c r="D1452" s="508"/>
      <c r="E1452" s="186">
        <v>1513000510</v>
      </c>
      <c r="F1452" s="190" t="s">
        <v>1125</v>
      </c>
      <c r="G1452" s="184"/>
      <c r="H1452" s="184">
        <v>-500</v>
      </c>
      <c r="I1452" s="184">
        <v>-1000</v>
      </c>
      <c r="J1452" s="185">
        <v>0</v>
      </c>
    </row>
    <row r="1453" spans="2:10" x14ac:dyDescent="0.25">
      <c r="B1453" s="511"/>
      <c r="C1453" s="508"/>
      <c r="D1453" s="508"/>
      <c r="E1453" s="186">
        <v>1594100580</v>
      </c>
      <c r="F1453" s="190" t="s">
        <v>1129</v>
      </c>
      <c r="G1453" s="184"/>
      <c r="H1453" s="184">
        <v>-1000</v>
      </c>
      <c r="I1453" s="184">
        <v>-3000</v>
      </c>
      <c r="J1453" s="185">
        <v>-1320.6</v>
      </c>
    </row>
    <row r="1454" spans="2:10" x14ac:dyDescent="0.25">
      <c r="B1454" s="511"/>
      <c r="C1454" s="508"/>
      <c r="D1454" s="509"/>
      <c r="E1454" s="186">
        <v>1594100581</v>
      </c>
      <c r="F1454" s="190" t="s">
        <v>1130</v>
      </c>
      <c r="G1454" s="184"/>
      <c r="H1454" s="184">
        <v>-2900</v>
      </c>
      <c r="I1454" s="184"/>
      <c r="J1454" s="185"/>
    </row>
    <row r="1455" spans="2:10" ht="20.399999999999999" x14ac:dyDescent="0.25">
      <c r="B1455" s="511"/>
      <c r="C1455" s="509"/>
      <c r="D1455" s="255" t="s">
        <v>1131</v>
      </c>
      <c r="E1455" s="191"/>
      <c r="F1455" s="191"/>
      <c r="G1455" s="192"/>
      <c r="H1455" s="192">
        <v>-8710</v>
      </c>
      <c r="I1455" s="192">
        <v>-8350</v>
      </c>
      <c r="J1455" s="193">
        <v>-7163.6042300000008</v>
      </c>
    </row>
    <row r="1456" spans="2:10" ht="20.399999999999999" x14ac:dyDescent="0.25">
      <c r="B1456" s="511"/>
      <c r="C1456" s="256" t="s">
        <v>13</v>
      </c>
      <c r="D1456" s="257"/>
      <c r="E1456" s="194"/>
      <c r="F1456" s="194"/>
      <c r="G1456" s="195"/>
      <c r="H1456" s="195">
        <v>-86311</v>
      </c>
      <c r="I1456" s="195">
        <v>-78151</v>
      </c>
      <c r="J1456" s="196">
        <v>-70874.48090000001</v>
      </c>
    </row>
    <row r="1457" spans="2:10" x14ac:dyDescent="0.25">
      <c r="B1457" s="511"/>
      <c r="C1457" s="507" t="s">
        <v>14</v>
      </c>
      <c r="D1457" s="507" t="s">
        <v>241</v>
      </c>
      <c r="E1457" s="186">
        <v>1765000810</v>
      </c>
      <c r="F1457" s="190" t="s">
        <v>1132</v>
      </c>
      <c r="G1457" s="184"/>
      <c r="H1457" s="184">
        <v>320</v>
      </c>
      <c r="I1457" s="184">
        <v>320</v>
      </c>
      <c r="J1457" s="185">
        <v>301.60000000000002</v>
      </c>
    </row>
    <row r="1458" spans="2:10" x14ac:dyDescent="0.25">
      <c r="B1458" s="511"/>
      <c r="C1458" s="508"/>
      <c r="D1458" s="508"/>
      <c r="E1458" s="186">
        <v>1765000820</v>
      </c>
      <c r="F1458" s="190" t="s">
        <v>1133</v>
      </c>
      <c r="G1458" s="184"/>
      <c r="H1458" s="184">
        <v>625</v>
      </c>
      <c r="I1458" s="184">
        <v>625</v>
      </c>
      <c r="J1458" s="185">
        <v>571.28011000000004</v>
      </c>
    </row>
    <row r="1459" spans="2:10" x14ac:dyDescent="0.25">
      <c r="B1459" s="511"/>
      <c r="C1459" s="508"/>
      <c r="D1459" s="508"/>
      <c r="E1459" s="186">
        <v>1765000821</v>
      </c>
      <c r="F1459" s="190" t="s">
        <v>1134</v>
      </c>
      <c r="G1459" s="184"/>
      <c r="H1459" s="184">
        <v>70</v>
      </c>
      <c r="I1459" s="184">
        <v>61</v>
      </c>
      <c r="J1459" s="185">
        <v>73.968999999999994</v>
      </c>
    </row>
    <row r="1460" spans="2:10" x14ac:dyDescent="0.25">
      <c r="B1460" s="511"/>
      <c r="C1460" s="508"/>
      <c r="D1460" s="509"/>
      <c r="E1460" s="186">
        <v>1980000830</v>
      </c>
      <c r="F1460" s="190" t="s">
        <v>1135</v>
      </c>
      <c r="G1460" s="184"/>
      <c r="H1460" s="184">
        <v>128</v>
      </c>
      <c r="I1460" s="184">
        <v>128</v>
      </c>
      <c r="J1460" s="185">
        <v>106.07899999999999</v>
      </c>
    </row>
    <row r="1461" spans="2:10" x14ac:dyDescent="0.25">
      <c r="B1461" s="511"/>
      <c r="C1461" s="508"/>
      <c r="D1461" s="255" t="s">
        <v>1136</v>
      </c>
      <c r="E1461" s="191"/>
      <c r="F1461" s="191"/>
      <c r="G1461" s="192"/>
      <c r="H1461" s="192">
        <v>1143</v>
      </c>
      <c r="I1461" s="192">
        <v>1134</v>
      </c>
      <c r="J1461" s="193">
        <v>1052.9281100000001</v>
      </c>
    </row>
    <row r="1462" spans="2:10" x14ac:dyDescent="0.25">
      <c r="B1462" s="511"/>
      <c r="C1462" s="508"/>
      <c r="D1462" s="507" t="s">
        <v>129</v>
      </c>
      <c r="E1462" s="186">
        <v>1631000610</v>
      </c>
      <c r="F1462" s="190" t="s">
        <v>1137</v>
      </c>
      <c r="G1462" s="184"/>
      <c r="H1462" s="184">
        <v>2500</v>
      </c>
      <c r="I1462" s="184">
        <v>2250</v>
      </c>
      <c r="J1462" s="185">
        <v>2326.5586499999999</v>
      </c>
    </row>
    <row r="1463" spans="2:10" x14ac:dyDescent="0.25">
      <c r="B1463" s="511"/>
      <c r="C1463" s="508"/>
      <c r="D1463" s="508"/>
      <c r="E1463" s="186">
        <v>1631000620</v>
      </c>
      <c r="F1463" s="190" t="s">
        <v>1138</v>
      </c>
      <c r="G1463" s="184"/>
      <c r="H1463" s="184">
        <v>10</v>
      </c>
      <c r="I1463" s="184">
        <v>10</v>
      </c>
      <c r="J1463" s="185">
        <v>-2.2158200000000003</v>
      </c>
    </row>
    <row r="1464" spans="2:10" x14ac:dyDescent="0.25">
      <c r="B1464" s="511"/>
      <c r="C1464" s="508"/>
      <c r="D1464" s="509"/>
      <c r="E1464" s="186">
        <v>1632000650</v>
      </c>
      <c r="F1464" s="190" t="s">
        <v>1139</v>
      </c>
      <c r="G1464" s="184"/>
      <c r="H1464" s="184">
        <v>2</v>
      </c>
      <c r="I1464" s="184">
        <v>2</v>
      </c>
      <c r="J1464" s="185">
        <v>4.2141599999999997</v>
      </c>
    </row>
    <row r="1465" spans="2:10" x14ac:dyDescent="0.25">
      <c r="B1465" s="511"/>
      <c r="C1465" s="508"/>
      <c r="D1465" s="255" t="s">
        <v>1119</v>
      </c>
      <c r="E1465" s="191"/>
      <c r="F1465" s="191"/>
      <c r="G1465" s="192"/>
      <c r="H1465" s="192">
        <v>2512</v>
      </c>
      <c r="I1465" s="192">
        <v>2262</v>
      </c>
      <c r="J1465" s="193">
        <v>2328.55699</v>
      </c>
    </row>
    <row r="1466" spans="2:10" x14ac:dyDescent="0.25">
      <c r="B1466" s="511"/>
      <c r="C1466" s="508"/>
      <c r="D1466" s="253" t="s">
        <v>103</v>
      </c>
      <c r="E1466" s="186">
        <v>1992000391</v>
      </c>
      <c r="F1466" s="190" t="s">
        <v>809</v>
      </c>
      <c r="G1466" s="184"/>
      <c r="H1466" s="184">
        <v>44000</v>
      </c>
      <c r="I1466" s="184">
        <v>41500</v>
      </c>
      <c r="J1466" s="185">
        <v>39506.423280000003</v>
      </c>
    </row>
    <row r="1467" spans="2:10" x14ac:dyDescent="0.25">
      <c r="B1467" s="511"/>
      <c r="C1467" s="508"/>
      <c r="D1467" s="255" t="s">
        <v>916</v>
      </c>
      <c r="E1467" s="191"/>
      <c r="F1467" s="191"/>
      <c r="G1467" s="192"/>
      <c r="H1467" s="192">
        <v>44000</v>
      </c>
      <c r="I1467" s="192">
        <v>41500</v>
      </c>
      <c r="J1467" s="193">
        <v>39506.423280000003</v>
      </c>
    </row>
    <row r="1468" spans="2:10" x14ac:dyDescent="0.25">
      <c r="B1468" s="511"/>
      <c r="C1468" s="508"/>
      <c r="D1468" s="507" t="s">
        <v>201</v>
      </c>
      <c r="E1468" s="186">
        <v>1764000420</v>
      </c>
      <c r="F1468" s="190" t="s">
        <v>1140</v>
      </c>
      <c r="G1468" s="184"/>
      <c r="H1468" s="184">
        <v>350</v>
      </c>
      <c r="I1468" s="184">
        <v>340</v>
      </c>
      <c r="J1468" s="185">
        <v>870.85699999999997</v>
      </c>
    </row>
    <row r="1469" spans="2:10" x14ac:dyDescent="0.25">
      <c r="B1469" s="511"/>
      <c r="C1469" s="508"/>
      <c r="D1469" s="509"/>
      <c r="E1469" s="186">
        <v>1764000720</v>
      </c>
      <c r="F1469" s="190" t="s">
        <v>1141</v>
      </c>
      <c r="G1469" s="184"/>
      <c r="H1469" s="184">
        <v>746</v>
      </c>
      <c r="I1469" s="184">
        <v>575</v>
      </c>
      <c r="J1469" s="185">
        <v>717.85500000000002</v>
      </c>
    </row>
    <row r="1470" spans="2:10" x14ac:dyDescent="0.25">
      <c r="B1470" s="511"/>
      <c r="C1470" s="508"/>
      <c r="D1470" s="255" t="s">
        <v>1120</v>
      </c>
      <c r="E1470" s="191"/>
      <c r="F1470" s="191"/>
      <c r="G1470" s="192"/>
      <c r="H1470" s="192">
        <v>1096</v>
      </c>
      <c r="I1470" s="192">
        <v>915</v>
      </c>
      <c r="J1470" s="193">
        <v>1588.712</v>
      </c>
    </row>
    <row r="1471" spans="2:10" x14ac:dyDescent="0.25">
      <c r="B1471" s="511"/>
      <c r="C1471" s="508"/>
      <c r="D1471" s="507" t="s">
        <v>132</v>
      </c>
      <c r="E1471" s="186">
        <v>1648000691</v>
      </c>
      <c r="F1471" s="190" t="s">
        <v>1142</v>
      </c>
      <c r="G1471" s="184"/>
      <c r="H1471" s="184">
        <v>2980</v>
      </c>
      <c r="I1471" s="184">
        <v>4280</v>
      </c>
      <c r="J1471" s="185">
        <v>3764.3910799999999</v>
      </c>
    </row>
    <row r="1472" spans="2:10" x14ac:dyDescent="0.25">
      <c r="B1472" s="511"/>
      <c r="C1472" s="508"/>
      <c r="D1472" s="508"/>
      <c r="E1472" s="186">
        <v>1648000692</v>
      </c>
      <c r="F1472" s="190" t="s">
        <v>1143</v>
      </c>
      <c r="G1472" s="184"/>
      <c r="H1472" s="184">
        <v>1170</v>
      </c>
      <c r="I1472" s="184">
        <v>1520</v>
      </c>
      <c r="J1472" s="185">
        <v>1827.9877200000001</v>
      </c>
    </row>
    <row r="1473" spans="2:10" x14ac:dyDescent="0.25">
      <c r="B1473" s="511"/>
      <c r="C1473" s="508"/>
      <c r="D1473" s="508"/>
      <c r="E1473" s="186">
        <v>1648000693</v>
      </c>
      <c r="F1473" s="190" t="s">
        <v>1144</v>
      </c>
      <c r="G1473" s="184"/>
      <c r="H1473" s="184">
        <v>0</v>
      </c>
      <c r="I1473" s="184">
        <v>280</v>
      </c>
      <c r="J1473" s="185">
        <v>6.8000000000000005E-4</v>
      </c>
    </row>
    <row r="1474" spans="2:10" x14ac:dyDescent="0.25">
      <c r="B1474" s="511"/>
      <c r="C1474" s="508"/>
      <c r="D1474" s="508"/>
      <c r="E1474" s="186">
        <v>1648000694</v>
      </c>
      <c r="F1474" s="190" t="s">
        <v>1145</v>
      </c>
      <c r="G1474" s="184"/>
      <c r="H1474" s="184">
        <v>1690</v>
      </c>
      <c r="I1474" s="184">
        <v>1685</v>
      </c>
      <c r="J1474" s="185">
        <v>1684.99596</v>
      </c>
    </row>
    <row r="1475" spans="2:10" x14ac:dyDescent="0.25">
      <c r="B1475" s="511"/>
      <c r="C1475" s="508"/>
      <c r="D1475" s="508"/>
      <c r="E1475" s="186">
        <v>1648000695</v>
      </c>
      <c r="F1475" s="190" t="s">
        <v>1146</v>
      </c>
      <c r="G1475" s="184"/>
      <c r="H1475" s="184">
        <v>100</v>
      </c>
      <c r="I1475" s="184">
        <v>183</v>
      </c>
      <c r="J1475" s="185">
        <v>263.56175000000002</v>
      </c>
    </row>
    <row r="1476" spans="2:10" x14ac:dyDescent="0.25">
      <c r="B1476" s="511"/>
      <c r="C1476" s="508"/>
      <c r="D1476" s="508"/>
      <c r="E1476" s="186">
        <v>1648000696</v>
      </c>
      <c r="F1476" s="190" t="s">
        <v>1147</v>
      </c>
      <c r="G1476" s="184"/>
      <c r="H1476" s="184">
        <v>770</v>
      </c>
      <c r="I1476" s="184">
        <v>735</v>
      </c>
      <c r="J1476" s="185">
        <v>671.72104000000002</v>
      </c>
    </row>
    <row r="1477" spans="2:10" x14ac:dyDescent="0.25">
      <c r="B1477" s="511"/>
      <c r="C1477" s="508"/>
      <c r="D1477" s="508"/>
      <c r="E1477" s="186">
        <v>1648001691</v>
      </c>
      <c r="F1477" s="190" t="s">
        <v>1148</v>
      </c>
      <c r="G1477" s="184"/>
      <c r="H1477" s="184">
        <v>25120</v>
      </c>
      <c r="I1477" s="184">
        <v>26057</v>
      </c>
      <c r="J1477" s="185">
        <v>24032.96976</v>
      </c>
    </row>
    <row r="1478" spans="2:10" x14ac:dyDescent="0.25">
      <c r="B1478" s="511"/>
      <c r="C1478" s="508"/>
      <c r="D1478" s="508"/>
      <c r="E1478" s="186">
        <v>1648001692</v>
      </c>
      <c r="F1478" s="190" t="s">
        <v>1149</v>
      </c>
      <c r="G1478" s="184"/>
      <c r="H1478" s="184">
        <v>13550</v>
      </c>
      <c r="I1478" s="184">
        <v>10741</v>
      </c>
      <c r="J1478" s="185">
        <v>10683.72208</v>
      </c>
    </row>
    <row r="1479" spans="2:10" x14ac:dyDescent="0.25">
      <c r="B1479" s="511"/>
      <c r="C1479" s="508"/>
      <c r="D1479" s="509"/>
      <c r="E1479" s="186">
        <v>1648001693</v>
      </c>
      <c r="F1479" s="190" t="s">
        <v>1150</v>
      </c>
      <c r="G1479" s="184"/>
      <c r="H1479" s="184">
        <v>870</v>
      </c>
      <c r="I1479" s="184">
        <v>640</v>
      </c>
      <c r="J1479" s="185">
        <v>417.73533000000003</v>
      </c>
    </row>
    <row r="1480" spans="2:10" x14ac:dyDescent="0.25">
      <c r="B1480" s="511"/>
      <c r="C1480" s="508"/>
      <c r="D1480" s="255" t="s">
        <v>1123</v>
      </c>
      <c r="E1480" s="191"/>
      <c r="F1480" s="191"/>
      <c r="G1480" s="192"/>
      <c r="H1480" s="192">
        <v>46250</v>
      </c>
      <c r="I1480" s="192">
        <v>46121</v>
      </c>
      <c r="J1480" s="193">
        <v>43347.085400000004</v>
      </c>
    </row>
    <row r="1481" spans="2:10" x14ac:dyDescent="0.25">
      <c r="B1481" s="511"/>
      <c r="C1481" s="508"/>
      <c r="D1481" s="253" t="s">
        <v>242</v>
      </c>
      <c r="E1481" s="186">
        <v>1836200760</v>
      </c>
      <c r="F1481" s="190" t="s">
        <v>1151</v>
      </c>
      <c r="G1481" s="184"/>
      <c r="H1481" s="184">
        <v>216</v>
      </c>
      <c r="I1481" s="184">
        <v>216</v>
      </c>
      <c r="J1481" s="185">
        <v>193.74600000000001</v>
      </c>
    </row>
    <row r="1482" spans="2:10" ht="20.399999999999999" x14ac:dyDescent="0.25">
      <c r="B1482" s="511"/>
      <c r="C1482" s="508"/>
      <c r="D1482" s="255" t="s">
        <v>1152</v>
      </c>
      <c r="E1482" s="191"/>
      <c r="F1482" s="191"/>
      <c r="G1482" s="192"/>
      <c r="H1482" s="192">
        <v>216</v>
      </c>
      <c r="I1482" s="192">
        <v>216</v>
      </c>
      <c r="J1482" s="193">
        <v>193.74600000000001</v>
      </c>
    </row>
    <row r="1483" spans="2:10" x14ac:dyDescent="0.25">
      <c r="B1483" s="511"/>
      <c r="C1483" s="508"/>
      <c r="D1483" s="507" t="s">
        <v>243</v>
      </c>
      <c r="E1483" s="186">
        <v>1791000110</v>
      </c>
      <c r="F1483" s="190" t="s">
        <v>263</v>
      </c>
      <c r="G1483" s="184">
        <v>1</v>
      </c>
      <c r="H1483" s="184">
        <v>180</v>
      </c>
      <c r="I1483" s="184">
        <v>150</v>
      </c>
      <c r="J1483" s="185">
        <v>157.63398999999998</v>
      </c>
    </row>
    <row r="1484" spans="2:10" x14ac:dyDescent="0.25">
      <c r="B1484" s="511"/>
      <c r="C1484" s="508"/>
      <c r="D1484" s="508"/>
      <c r="E1484" s="186">
        <v>1791000115</v>
      </c>
      <c r="F1484" s="190" t="s">
        <v>1153</v>
      </c>
      <c r="G1484" s="184"/>
      <c r="H1484" s="184">
        <v>100</v>
      </c>
      <c r="I1484" s="184">
        <v>100</v>
      </c>
      <c r="J1484" s="185">
        <v>105.646</v>
      </c>
    </row>
    <row r="1485" spans="2:10" x14ac:dyDescent="0.25">
      <c r="B1485" s="511"/>
      <c r="C1485" s="508"/>
      <c r="D1485" s="508"/>
      <c r="E1485" s="186">
        <v>1791000130</v>
      </c>
      <c r="F1485" s="190" t="s">
        <v>265</v>
      </c>
      <c r="G1485" s="184"/>
      <c r="H1485" s="184">
        <v>15</v>
      </c>
      <c r="I1485" s="184">
        <v>15</v>
      </c>
      <c r="J1485" s="185">
        <v>12.49451</v>
      </c>
    </row>
    <row r="1486" spans="2:10" x14ac:dyDescent="0.25">
      <c r="B1486" s="511"/>
      <c r="C1486" s="508"/>
      <c r="D1486" s="508"/>
      <c r="E1486" s="186">
        <v>1791000140</v>
      </c>
      <c r="F1486" s="190" t="s">
        <v>266</v>
      </c>
      <c r="G1486" s="184"/>
      <c r="H1486" s="184">
        <v>30</v>
      </c>
      <c r="I1486" s="184">
        <v>30</v>
      </c>
      <c r="J1486" s="185">
        <v>22.188130000000001</v>
      </c>
    </row>
    <row r="1487" spans="2:10" x14ac:dyDescent="0.25">
      <c r="B1487" s="511"/>
      <c r="C1487" s="508"/>
      <c r="D1487" s="509"/>
      <c r="E1487" s="186">
        <v>1791000492</v>
      </c>
      <c r="F1487" s="190" t="s">
        <v>268</v>
      </c>
      <c r="G1487" s="184"/>
      <c r="H1487" s="184">
        <v>0</v>
      </c>
      <c r="I1487" s="184">
        <v>30</v>
      </c>
      <c r="J1487" s="185">
        <v>27.501000000000001</v>
      </c>
    </row>
    <row r="1488" spans="2:10" ht="20.399999999999999" x14ac:dyDescent="0.25">
      <c r="B1488" s="511"/>
      <c r="C1488" s="508"/>
      <c r="D1488" s="255" t="s">
        <v>1154</v>
      </c>
      <c r="E1488" s="191"/>
      <c r="F1488" s="191"/>
      <c r="G1488" s="192">
        <v>1</v>
      </c>
      <c r="H1488" s="192">
        <v>325</v>
      </c>
      <c r="I1488" s="192">
        <v>325</v>
      </c>
      <c r="J1488" s="193">
        <v>325.46362999999997</v>
      </c>
    </row>
    <row r="1489" spans="2:10" x14ac:dyDescent="0.25">
      <c r="B1489" s="511"/>
      <c r="C1489" s="508"/>
      <c r="D1489" s="507" t="s">
        <v>136</v>
      </c>
      <c r="E1489" s="186">
        <v>1610000300</v>
      </c>
      <c r="F1489" s="190" t="s">
        <v>672</v>
      </c>
      <c r="G1489" s="184"/>
      <c r="H1489" s="184">
        <v>0</v>
      </c>
      <c r="I1489" s="184">
        <v>0</v>
      </c>
      <c r="J1489" s="185">
        <v>12.676950000000001</v>
      </c>
    </row>
    <row r="1490" spans="2:10" x14ac:dyDescent="0.25">
      <c r="B1490" s="511"/>
      <c r="C1490" s="508"/>
      <c r="D1490" s="508"/>
      <c r="E1490" s="186">
        <v>1619000780</v>
      </c>
      <c r="F1490" s="190" t="s">
        <v>1155</v>
      </c>
      <c r="G1490" s="184"/>
      <c r="H1490" s="184">
        <v>0</v>
      </c>
      <c r="I1490" s="184">
        <v>0</v>
      </c>
      <c r="J1490" s="185">
        <v>1293.2326200000002</v>
      </c>
    </row>
    <row r="1491" spans="2:10" x14ac:dyDescent="0.25">
      <c r="B1491" s="511"/>
      <c r="C1491" s="508"/>
      <c r="D1491" s="508"/>
      <c r="E1491" s="186">
        <v>1710000300</v>
      </c>
      <c r="F1491" s="190" t="s">
        <v>672</v>
      </c>
      <c r="G1491" s="184"/>
      <c r="H1491" s="184">
        <v>0</v>
      </c>
      <c r="I1491" s="184">
        <v>0</v>
      </c>
      <c r="J1491" s="185">
        <v>13.10464</v>
      </c>
    </row>
    <row r="1492" spans="2:10" x14ac:dyDescent="0.25">
      <c r="B1492" s="511"/>
      <c r="C1492" s="508"/>
      <c r="D1492" s="508"/>
      <c r="E1492" s="186">
        <v>1730000300</v>
      </c>
      <c r="F1492" s="190" t="s">
        <v>672</v>
      </c>
      <c r="G1492" s="184"/>
      <c r="H1492" s="184">
        <v>0</v>
      </c>
      <c r="I1492" s="184">
        <v>0</v>
      </c>
      <c r="J1492" s="185">
        <v>7.7398699999999998</v>
      </c>
    </row>
    <row r="1493" spans="2:10" x14ac:dyDescent="0.25">
      <c r="B1493" s="511"/>
      <c r="C1493" s="508"/>
      <c r="D1493" s="508"/>
      <c r="E1493" s="186">
        <v>1740000300</v>
      </c>
      <c r="F1493" s="190" t="s">
        <v>672</v>
      </c>
      <c r="G1493" s="184"/>
      <c r="H1493" s="184">
        <v>0</v>
      </c>
      <c r="I1493" s="184">
        <v>0</v>
      </c>
      <c r="J1493" s="185">
        <v>19.338720000000002</v>
      </c>
    </row>
    <row r="1494" spans="2:10" x14ac:dyDescent="0.25">
      <c r="B1494" s="511"/>
      <c r="C1494" s="508"/>
      <c r="D1494" s="508"/>
      <c r="E1494" s="186">
        <v>1820000300</v>
      </c>
      <c r="F1494" s="190" t="s">
        <v>672</v>
      </c>
      <c r="G1494" s="184"/>
      <c r="H1494" s="184">
        <v>0</v>
      </c>
      <c r="I1494" s="184">
        <v>0</v>
      </c>
      <c r="J1494" s="185">
        <v>30.243839999999999</v>
      </c>
    </row>
    <row r="1495" spans="2:10" x14ac:dyDescent="0.25">
      <c r="B1495" s="511"/>
      <c r="C1495" s="508"/>
      <c r="D1495" s="508"/>
      <c r="E1495" s="186">
        <v>1960000750</v>
      </c>
      <c r="F1495" s="190" t="s">
        <v>1156</v>
      </c>
      <c r="G1495" s="184"/>
      <c r="H1495" s="184">
        <v>40</v>
      </c>
      <c r="I1495" s="184">
        <v>40</v>
      </c>
      <c r="J1495" s="185">
        <v>37.290099999999995</v>
      </c>
    </row>
    <row r="1496" spans="2:10" x14ac:dyDescent="0.25">
      <c r="B1496" s="511"/>
      <c r="C1496" s="508"/>
      <c r="D1496" s="508"/>
      <c r="E1496" s="186">
        <v>1960000751</v>
      </c>
      <c r="F1496" s="190" t="s">
        <v>1157</v>
      </c>
      <c r="G1496" s="184"/>
      <c r="H1496" s="184">
        <v>3180</v>
      </c>
      <c r="I1496" s="184">
        <v>3220</v>
      </c>
      <c r="J1496" s="185">
        <v>3651.0225699999996</v>
      </c>
    </row>
    <row r="1497" spans="2:10" x14ac:dyDescent="0.25">
      <c r="B1497" s="511"/>
      <c r="C1497" s="508"/>
      <c r="D1497" s="508"/>
      <c r="E1497" s="186">
        <v>1970000300</v>
      </c>
      <c r="F1497" s="190" t="s">
        <v>672</v>
      </c>
      <c r="G1497" s="184"/>
      <c r="H1497" s="184">
        <v>0</v>
      </c>
      <c r="I1497" s="184">
        <v>0</v>
      </c>
      <c r="J1497" s="185">
        <v>1.0867899999999999</v>
      </c>
    </row>
    <row r="1498" spans="2:10" x14ac:dyDescent="0.25">
      <c r="B1498" s="511"/>
      <c r="C1498" s="508"/>
      <c r="D1498" s="508"/>
      <c r="E1498" s="186">
        <v>1992000110</v>
      </c>
      <c r="F1498" s="190" t="s">
        <v>1158</v>
      </c>
      <c r="G1498" s="184">
        <v>9</v>
      </c>
      <c r="H1498" s="184">
        <v>1000</v>
      </c>
      <c r="I1498" s="184">
        <v>1000</v>
      </c>
      <c r="J1498" s="185">
        <v>0</v>
      </c>
    </row>
    <row r="1499" spans="2:10" x14ac:dyDescent="0.25">
      <c r="B1499" s="511"/>
      <c r="C1499" s="508"/>
      <c r="D1499" s="508"/>
      <c r="E1499" s="186">
        <v>1992100110</v>
      </c>
      <c r="F1499" s="190" t="s">
        <v>1159</v>
      </c>
      <c r="G1499" s="184"/>
      <c r="H1499" s="184">
        <v>5500</v>
      </c>
      <c r="I1499" s="184">
        <v>4700</v>
      </c>
      <c r="J1499" s="185">
        <v>0</v>
      </c>
    </row>
    <row r="1500" spans="2:10" x14ac:dyDescent="0.25">
      <c r="B1500" s="511"/>
      <c r="C1500" s="508"/>
      <c r="D1500" s="508"/>
      <c r="E1500" s="186">
        <v>1994000693</v>
      </c>
      <c r="F1500" s="190" t="s">
        <v>1160</v>
      </c>
      <c r="G1500" s="184"/>
      <c r="H1500" s="184">
        <v>0</v>
      </c>
      <c r="I1500" s="184">
        <v>0</v>
      </c>
      <c r="J1500" s="185">
        <v>231.07499999999999</v>
      </c>
    </row>
    <row r="1501" spans="2:10" x14ac:dyDescent="0.25">
      <c r="B1501" s="511"/>
      <c r="C1501" s="508"/>
      <c r="D1501" s="508"/>
      <c r="E1501" s="186">
        <v>1994000780</v>
      </c>
      <c r="F1501" s="190" t="s">
        <v>1161</v>
      </c>
      <c r="G1501" s="184"/>
      <c r="H1501" s="184">
        <v>0</v>
      </c>
      <c r="I1501" s="184">
        <v>0</v>
      </c>
      <c r="J1501" s="185">
        <v>754.51504</v>
      </c>
    </row>
    <row r="1502" spans="2:10" x14ac:dyDescent="0.25">
      <c r="B1502" s="511"/>
      <c r="C1502" s="508"/>
      <c r="D1502" s="508"/>
      <c r="E1502" s="186">
        <v>1994000781</v>
      </c>
      <c r="F1502" s="190" t="s">
        <v>1162</v>
      </c>
      <c r="G1502" s="184"/>
      <c r="H1502" s="184">
        <v>0</v>
      </c>
      <c r="I1502" s="184">
        <v>0</v>
      </c>
      <c r="J1502" s="185">
        <v>342.07600000000002</v>
      </c>
    </row>
    <row r="1503" spans="2:10" x14ac:dyDescent="0.25">
      <c r="B1503" s="511"/>
      <c r="C1503" s="508"/>
      <c r="D1503" s="508"/>
      <c r="E1503" s="186">
        <v>1994000980</v>
      </c>
      <c r="F1503" s="190" t="s">
        <v>1163</v>
      </c>
      <c r="G1503" s="184"/>
      <c r="H1503" s="184">
        <v>0</v>
      </c>
      <c r="I1503" s="184">
        <v>0</v>
      </c>
      <c r="J1503" s="185">
        <v>3.2229999999999999</v>
      </c>
    </row>
    <row r="1504" spans="2:10" x14ac:dyDescent="0.25">
      <c r="B1504" s="511"/>
      <c r="C1504" s="508"/>
      <c r="D1504" s="508"/>
      <c r="E1504" s="186">
        <v>1994000981</v>
      </c>
      <c r="F1504" s="190" t="s">
        <v>1164</v>
      </c>
      <c r="G1504" s="184"/>
      <c r="H1504" s="184">
        <v>6415</v>
      </c>
      <c r="I1504" s="184">
        <v>6462</v>
      </c>
      <c r="J1504" s="185">
        <v>0</v>
      </c>
    </row>
    <row r="1505" spans="2:10" x14ac:dyDescent="0.25">
      <c r="B1505" s="511"/>
      <c r="C1505" s="508"/>
      <c r="D1505" s="509"/>
      <c r="E1505" s="186">
        <v>1994100980</v>
      </c>
      <c r="F1505" s="190" t="s">
        <v>1165</v>
      </c>
      <c r="G1505" s="184"/>
      <c r="H1505" s="184">
        <v>0</v>
      </c>
      <c r="I1505" s="184">
        <v>6000</v>
      </c>
      <c r="J1505" s="185">
        <v>1320.6</v>
      </c>
    </row>
    <row r="1506" spans="2:10" ht="20.399999999999999" x14ac:dyDescent="0.25">
      <c r="B1506" s="511"/>
      <c r="C1506" s="509"/>
      <c r="D1506" s="255" t="s">
        <v>1131</v>
      </c>
      <c r="E1506" s="191"/>
      <c r="F1506" s="191"/>
      <c r="G1506" s="192">
        <v>9</v>
      </c>
      <c r="H1506" s="192">
        <v>16135</v>
      </c>
      <c r="I1506" s="192">
        <v>21422</v>
      </c>
      <c r="J1506" s="193">
        <v>7717.2251400000005</v>
      </c>
    </row>
    <row r="1507" spans="2:10" ht="20.399999999999999" x14ac:dyDescent="0.25">
      <c r="B1507" s="512"/>
      <c r="C1507" s="258" t="s">
        <v>19</v>
      </c>
      <c r="D1507" s="259"/>
      <c r="E1507" s="197"/>
      <c r="F1507" s="197"/>
      <c r="G1507" s="198">
        <v>10</v>
      </c>
      <c r="H1507" s="198">
        <v>111677</v>
      </c>
      <c r="I1507" s="198">
        <v>113895</v>
      </c>
      <c r="J1507" s="199">
        <v>96060.140549999982</v>
      </c>
    </row>
    <row r="1508" spans="2:10" x14ac:dyDescent="0.25">
      <c r="B1508" s="248" t="s">
        <v>202</v>
      </c>
      <c r="C1508" s="249"/>
      <c r="D1508" s="249"/>
      <c r="E1508" s="200"/>
      <c r="F1508" s="200"/>
      <c r="G1508" s="201">
        <v>10</v>
      </c>
      <c r="H1508" s="201">
        <v>25366</v>
      </c>
      <c r="I1508" s="201">
        <v>35744</v>
      </c>
      <c r="J1508" s="202">
        <v>25185.659650000016</v>
      </c>
    </row>
    <row r="1509" spans="2:10" x14ac:dyDescent="0.25">
      <c r="B1509" s="510" t="s">
        <v>111</v>
      </c>
      <c r="C1509" s="507" t="s">
        <v>14</v>
      </c>
      <c r="D1509" s="507" t="s">
        <v>111</v>
      </c>
      <c r="E1509" s="186">
        <v>1722120110</v>
      </c>
      <c r="F1509" s="190" t="s">
        <v>1166</v>
      </c>
      <c r="G1509" s="184"/>
      <c r="H1509" s="184">
        <v>0</v>
      </c>
      <c r="I1509" s="184">
        <v>0</v>
      </c>
      <c r="J1509" s="185">
        <v>143.88676000000001</v>
      </c>
    </row>
    <row r="1510" spans="2:10" x14ac:dyDescent="0.25">
      <c r="B1510" s="511"/>
      <c r="C1510" s="508"/>
      <c r="D1510" s="508"/>
      <c r="E1510" s="186">
        <v>1722120130</v>
      </c>
      <c r="F1510" s="190" t="s">
        <v>265</v>
      </c>
      <c r="G1510" s="184"/>
      <c r="H1510" s="184">
        <v>0</v>
      </c>
      <c r="I1510" s="184">
        <v>0</v>
      </c>
      <c r="J1510" s="185">
        <v>9.1452099999999987</v>
      </c>
    </row>
    <row r="1511" spans="2:10" x14ac:dyDescent="0.25">
      <c r="B1511" s="511"/>
      <c r="C1511" s="508"/>
      <c r="D1511" s="508"/>
      <c r="E1511" s="186">
        <v>1761000110</v>
      </c>
      <c r="F1511" s="190" t="s">
        <v>1167</v>
      </c>
      <c r="G1511" s="184">
        <v>6</v>
      </c>
      <c r="H1511" s="184">
        <v>1050</v>
      </c>
      <c r="I1511" s="184">
        <v>900</v>
      </c>
      <c r="J1511" s="185">
        <v>926.11261999999999</v>
      </c>
    </row>
    <row r="1512" spans="2:10" x14ac:dyDescent="0.25">
      <c r="B1512" s="511"/>
      <c r="C1512" s="508"/>
      <c r="D1512" s="508"/>
      <c r="E1512" s="186">
        <v>1761000130</v>
      </c>
      <c r="F1512" s="190" t="s">
        <v>1168</v>
      </c>
      <c r="G1512" s="184"/>
      <c r="H1512" s="184">
        <v>150</v>
      </c>
      <c r="I1512" s="184">
        <v>150</v>
      </c>
      <c r="J1512" s="185">
        <v>145.72926000000001</v>
      </c>
    </row>
    <row r="1513" spans="2:10" x14ac:dyDescent="0.25">
      <c r="B1513" s="511"/>
      <c r="C1513" s="508"/>
      <c r="D1513" s="508"/>
      <c r="E1513" s="186">
        <v>1761000140</v>
      </c>
      <c r="F1513" s="190" t="s">
        <v>1169</v>
      </c>
      <c r="G1513" s="184"/>
      <c r="H1513" s="184">
        <v>30</v>
      </c>
      <c r="I1513" s="184">
        <v>30</v>
      </c>
      <c r="J1513" s="185">
        <v>47.530080000000005</v>
      </c>
    </row>
    <row r="1514" spans="2:10" x14ac:dyDescent="0.25">
      <c r="B1514" s="511"/>
      <c r="C1514" s="508"/>
      <c r="D1514" s="508"/>
      <c r="E1514" s="186">
        <v>1761000210</v>
      </c>
      <c r="F1514" s="190" t="s">
        <v>1170</v>
      </c>
      <c r="G1514" s="184">
        <v>9</v>
      </c>
      <c r="H1514" s="184">
        <v>2000</v>
      </c>
      <c r="I1514" s="184">
        <v>2100</v>
      </c>
      <c r="J1514" s="185">
        <v>1591.1660400000001</v>
      </c>
    </row>
    <row r="1515" spans="2:10" x14ac:dyDescent="0.25">
      <c r="B1515" s="511"/>
      <c r="C1515" s="508"/>
      <c r="D1515" s="508"/>
      <c r="E1515" s="186">
        <v>1761000520</v>
      </c>
      <c r="F1515" s="190" t="s">
        <v>1171</v>
      </c>
      <c r="G1515" s="184"/>
      <c r="H1515" s="184">
        <v>40</v>
      </c>
      <c r="I1515" s="184">
        <v>40</v>
      </c>
      <c r="J1515" s="185">
        <v>32.408999999999999</v>
      </c>
    </row>
    <row r="1516" spans="2:10" x14ac:dyDescent="0.25">
      <c r="B1516" s="511"/>
      <c r="C1516" s="508"/>
      <c r="D1516" s="508"/>
      <c r="E1516" s="186">
        <v>1761000780</v>
      </c>
      <c r="F1516" s="190" t="s">
        <v>1172</v>
      </c>
      <c r="G1516" s="184"/>
      <c r="H1516" s="184">
        <v>10</v>
      </c>
      <c r="I1516" s="184">
        <v>10</v>
      </c>
      <c r="J1516" s="185">
        <v>3.3736599999999997</v>
      </c>
    </row>
    <row r="1517" spans="2:10" x14ac:dyDescent="0.25">
      <c r="B1517" s="511"/>
      <c r="C1517" s="508"/>
      <c r="D1517" s="508"/>
      <c r="E1517" s="186">
        <v>1762000110</v>
      </c>
      <c r="F1517" s="190" t="s">
        <v>1173</v>
      </c>
      <c r="G1517" s="184">
        <v>5</v>
      </c>
      <c r="H1517" s="184">
        <v>1100</v>
      </c>
      <c r="I1517" s="184">
        <v>670</v>
      </c>
      <c r="J1517" s="185">
        <v>641.10136999999997</v>
      </c>
    </row>
    <row r="1518" spans="2:10" x14ac:dyDescent="0.25">
      <c r="B1518" s="511"/>
      <c r="C1518" s="508"/>
      <c r="D1518" s="508"/>
      <c r="E1518" s="186">
        <v>1762000130</v>
      </c>
      <c r="F1518" s="190" t="s">
        <v>265</v>
      </c>
      <c r="G1518" s="184"/>
      <c r="H1518" s="184">
        <v>100</v>
      </c>
      <c r="I1518" s="184">
        <v>100</v>
      </c>
      <c r="J1518" s="185">
        <v>81.658229999999989</v>
      </c>
    </row>
    <row r="1519" spans="2:10" x14ac:dyDescent="0.25">
      <c r="B1519" s="511"/>
      <c r="C1519" s="508"/>
      <c r="D1519" s="508"/>
      <c r="E1519" s="186">
        <v>1762000140</v>
      </c>
      <c r="F1519" s="190" t="s">
        <v>281</v>
      </c>
      <c r="G1519" s="184"/>
      <c r="H1519" s="184">
        <v>90</v>
      </c>
      <c r="I1519" s="184">
        <v>90</v>
      </c>
      <c r="J1519" s="185">
        <v>84.604979999999998</v>
      </c>
    </row>
    <row r="1520" spans="2:10" x14ac:dyDescent="0.25">
      <c r="B1520" s="511"/>
      <c r="C1520" s="508"/>
      <c r="D1520" s="508"/>
      <c r="E1520" s="186">
        <v>1762000492</v>
      </c>
      <c r="F1520" s="190" t="s">
        <v>268</v>
      </c>
      <c r="G1520" s="184"/>
      <c r="H1520" s="184">
        <v>34</v>
      </c>
      <c r="I1520" s="184"/>
      <c r="J1520" s="185"/>
    </row>
    <row r="1521" spans="2:10" x14ac:dyDescent="0.25">
      <c r="B1521" s="511"/>
      <c r="C1521" s="508"/>
      <c r="D1521" s="508"/>
      <c r="E1521" s="186">
        <v>1762000550</v>
      </c>
      <c r="F1521" s="190" t="s">
        <v>965</v>
      </c>
      <c r="G1521" s="184"/>
      <c r="H1521" s="184">
        <v>20</v>
      </c>
      <c r="I1521" s="184">
        <v>20</v>
      </c>
      <c r="J1521" s="185">
        <v>7.05124</v>
      </c>
    </row>
    <row r="1522" spans="2:10" x14ac:dyDescent="0.25">
      <c r="B1522" s="511"/>
      <c r="C1522" s="508"/>
      <c r="D1522" s="508"/>
      <c r="E1522" s="186">
        <v>1762000593</v>
      </c>
      <c r="F1522" s="190" t="s">
        <v>273</v>
      </c>
      <c r="G1522" s="184"/>
      <c r="H1522" s="184">
        <v>30</v>
      </c>
      <c r="I1522" s="184"/>
      <c r="J1522" s="185"/>
    </row>
    <row r="1523" spans="2:10" x14ac:dyDescent="0.25">
      <c r="B1523" s="511"/>
      <c r="C1523" s="508"/>
      <c r="D1523" s="509"/>
      <c r="E1523" s="186">
        <v>1762000781</v>
      </c>
      <c r="F1523" s="190" t="s">
        <v>381</v>
      </c>
      <c r="G1523" s="184"/>
      <c r="H1523" s="184">
        <v>292</v>
      </c>
      <c r="I1523" s="184">
        <v>292</v>
      </c>
      <c r="J1523" s="185">
        <v>163.91864000000001</v>
      </c>
    </row>
    <row r="1524" spans="2:10" ht="20.399999999999999" x14ac:dyDescent="0.25">
      <c r="B1524" s="511"/>
      <c r="C1524" s="509"/>
      <c r="D1524" s="255" t="s">
        <v>244</v>
      </c>
      <c r="E1524" s="191"/>
      <c r="F1524" s="191"/>
      <c r="G1524" s="192">
        <v>20</v>
      </c>
      <c r="H1524" s="192">
        <v>4946</v>
      </c>
      <c r="I1524" s="192">
        <v>4402</v>
      </c>
      <c r="J1524" s="193">
        <v>3877.6870899999999</v>
      </c>
    </row>
    <row r="1525" spans="2:10" ht="20.399999999999999" x14ac:dyDescent="0.25">
      <c r="B1525" s="512"/>
      <c r="C1525" s="258" t="s">
        <v>19</v>
      </c>
      <c r="D1525" s="259"/>
      <c r="E1525" s="197"/>
      <c r="F1525" s="197"/>
      <c r="G1525" s="198">
        <v>20</v>
      </c>
      <c r="H1525" s="198">
        <v>4946</v>
      </c>
      <c r="I1525" s="198">
        <v>4402</v>
      </c>
      <c r="J1525" s="199">
        <v>3877.6870899999999</v>
      </c>
    </row>
    <row r="1526" spans="2:10" ht="20.399999999999999" x14ac:dyDescent="0.25">
      <c r="B1526" s="248" t="s">
        <v>244</v>
      </c>
      <c r="C1526" s="249"/>
      <c r="D1526" s="249"/>
      <c r="E1526" s="200"/>
      <c r="F1526" s="200"/>
      <c r="G1526" s="201">
        <v>20</v>
      </c>
      <c r="H1526" s="201">
        <v>4946</v>
      </c>
      <c r="I1526" s="201">
        <v>4402</v>
      </c>
      <c r="J1526" s="202">
        <v>3877.6870899999999</v>
      </c>
    </row>
    <row r="1527" spans="2:10" ht="21" customHeight="1" x14ac:dyDescent="0.25">
      <c r="B1527" s="510" t="s">
        <v>112</v>
      </c>
      <c r="C1527" s="507" t="s">
        <v>7</v>
      </c>
      <c r="D1527" s="507" t="s">
        <v>203</v>
      </c>
      <c r="E1527" s="186">
        <v>1340000740</v>
      </c>
      <c r="F1527" s="190" t="s">
        <v>1174</v>
      </c>
      <c r="G1527" s="184"/>
      <c r="H1527" s="184">
        <v>0</v>
      </c>
      <c r="I1527" s="184">
        <v>0</v>
      </c>
      <c r="J1527" s="185">
        <v>-21.481999999999999</v>
      </c>
    </row>
    <row r="1528" spans="2:10" x14ac:dyDescent="0.25">
      <c r="B1528" s="511"/>
      <c r="C1528" s="508"/>
      <c r="D1528" s="508"/>
      <c r="E1528" s="186">
        <v>1340000930</v>
      </c>
      <c r="F1528" s="190" t="s">
        <v>1175</v>
      </c>
      <c r="G1528" s="184"/>
      <c r="H1528" s="184">
        <v>-11000</v>
      </c>
      <c r="I1528" s="184">
        <v>-12598</v>
      </c>
      <c r="J1528" s="185">
        <v>-11255.034</v>
      </c>
    </row>
    <row r="1529" spans="2:10" x14ac:dyDescent="0.25">
      <c r="B1529" s="511"/>
      <c r="C1529" s="508"/>
      <c r="D1529" s="508"/>
      <c r="E1529" s="186">
        <v>1340002930</v>
      </c>
      <c r="F1529" s="190" t="s">
        <v>1176</v>
      </c>
      <c r="G1529" s="184"/>
      <c r="H1529" s="184">
        <v>-600</v>
      </c>
      <c r="I1529" s="184">
        <v>-390</v>
      </c>
      <c r="J1529" s="185">
        <v>-507.21300000000002</v>
      </c>
    </row>
    <row r="1530" spans="2:10" x14ac:dyDescent="0.25">
      <c r="B1530" s="511"/>
      <c r="C1530" s="508"/>
      <c r="D1530" s="509"/>
      <c r="E1530" s="186">
        <v>1341331930</v>
      </c>
      <c r="F1530" s="190" t="s">
        <v>1177</v>
      </c>
      <c r="G1530" s="184"/>
      <c r="H1530" s="184">
        <v>-350</v>
      </c>
      <c r="I1530" s="184">
        <v>-300</v>
      </c>
      <c r="J1530" s="185">
        <v>-350.92200000000003</v>
      </c>
    </row>
    <row r="1531" spans="2:10" x14ac:dyDescent="0.25">
      <c r="B1531" s="511"/>
      <c r="C1531" s="508"/>
      <c r="D1531" s="255" t="s">
        <v>1178</v>
      </c>
      <c r="E1531" s="191"/>
      <c r="F1531" s="191"/>
      <c r="G1531" s="192"/>
      <c r="H1531" s="192">
        <v>-11950</v>
      </c>
      <c r="I1531" s="192">
        <v>-13288</v>
      </c>
      <c r="J1531" s="193">
        <v>-12134.651</v>
      </c>
    </row>
    <row r="1532" spans="2:10" x14ac:dyDescent="0.25">
      <c r="B1532" s="511"/>
      <c r="C1532" s="508"/>
      <c r="D1532" s="507" t="s">
        <v>204</v>
      </c>
      <c r="E1532" s="186">
        <v>1348200930</v>
      </c>
      <c r="F1532" s="190" t="s">
        <v>204</v>
      </c>
      <c r="G1532" s="184"/>
      <c r="H1532" s="184">
        <v>-15</v>
      </c>
      <c r="I1532" s="184">
        <v>-15</v>
      </c>
      <c r="J1532" s="185">
        <v>-19.375</v>
      </c>
    </row>
    <row r="1533" spans="2:10" x14ac:dyDescent="0.25">
      <c r="B1533" s="511"/>
      <c r="C1533" s="508"/>
      <c r="D1533" s="508"/>
      <c r="E1533" s="186">
        <v>1348200931</v>
      </c>
      <c r="F1533" s="190" t="s">
        <v>1179</v>
      </c>
      <c r="G1533" s="184"/>
      <c r="H1533" s="184">
        <v>-123</v>
      </c>
      <c r="I1533" s="184">
        <v>-164</v>
      </c>
      <c r="J1533" s="185">
        <v>-323.34699999999998</v>
      </c>
    </row>
    <row r="1534" spans="2:10" x14ac:dyDescent="0.25">
      <c r="B1534" s="511"/>
      <c r="C1534" s="508"/>
      <c r="D1534" s="508"/>
      <c r="E1534" s="186">
        <v>1348300420</v>
      </c>
      <c r="F1534" s="190" t="s">
        <v>1180</v>
      </c>
      <c r="G1534" s="184"/>
      <c r="H1534" s="184">
        <v>-60</v>
      </c>
      <c r="I1534" s="184">
        <v>-60</v>
      </c>
      <c r="J1534" s="185">
        <v>-53.936399999999999</v>
      </c>
    </row>
    <row r="1535" spans="2:10" x14ac:dyDescent="0.25">
      <c r="B1535" s="511"/>
      <c r="C1535" s="508"/>
      <c r="D1535" s="508"/>
      <c r="E1535" s="186">
        <v>1348300930</v>
      </c>
      <c r="F1535" s="190" t="s">
        <v>1181</v>
      </c>
      <c r="G1535" s="184"/>
      <c r="H1535" s="184">
        <v>-40</v>
      </c>
      <c r="I1535" s="184">
        <v>-40</v>
      </c>
      <c r="J1535" s="185">
        <v>-76.451999999999998</v>
      </c>
    </row>
    <row r="1536" spans="2:10" x14ac:dyDescent="0.25">
      <c r="B1536" s="511"/>
      <c r="C1536" s="508"/>
      <c r="D1536" s="508"/>
      <c r="E1536" s="186">
        <v>1348400930</v>
      </c>
      <c r="F1536" s="190" t="s">
        <v>1182</v>
      </c>
      <c r="G1536" s="184"/>
      <c r="H1536" s="184">
        <v>-10</v>
      </c>
      <c r="I1536" s="184">
        <v>-10</v>
      </c>
      <c r="J1536" s="185">
        <v>-8.718</v>
      </c>
    </row>
    <row r="1537" spans="2:10" x14ac:dyDescent="0.25">
      <c r="B1537" s="511"/>
      <c r="C1537" s="508"/>
      <c r="D1537" s="509"/>
      <c r="E1537" s="186">
        <v>1348700420</v>
      </c>
      <c r="F1537" s="190" t="s">
        <v>1183</v>
      </c>
      <c r="G1537" s="184"/>
      <c r="H1537" s="184">
        <v>-8</v>
      </c>
      <c r="I1537" s="184">
        <v>-5</v>
      </c>
      <c r="J1537" s="185">
        <v>-8.33</v>
      </c>
    </row>
    <row r="1538" spans="2:10" ht="20.399999999999999" x14ac:dyDescent="0.25">
      <c r="B1538" s="511"/>
      <c r="C1538" s="508"/>
      <c r="D1538" s="255" t="s">
        <v>1184</v>
      </c>
      <c r="E1538" s="191"/>
      <c r="F1538" s="191"/>
      <c r="G1538" s="192"/>
      <c r="H1538" s="192">
        <v>-256</v>
      </c>
      <c r="I1538" s="192">
        <v>-294</v>
      </c>
      <c r="J1538" s="193">
        <v>-490.15839999999997</v>
      </c>
    </row>
    <row r="1539" spans="2:10" x14ac:dyDescent="0.25">
      <c r="B1539" s="511"/>
      <c r="C1539" s="508"/>
      <c r="D1539" s="507" t="s">
        <v>205</v>
      </c>
      <c r="E1539" s="186">
        <v>1342200420</v>
      </c>
      <c r="F1539" s="190" t="s">
        <v>1185</v>
      </c>
      <c r="G1539" s="184"/>
      <c r="H1539" s="184">
        <v>-10</v>
      </c>
      <c r="I1539" s="184">
        <v>-10</v>
      </c>
      <c r="J1539" s="185">
        <v>-13.79</v>
      </c>
    </row>
    <row r="1540" spans="2:10" x14ac:dyDescent="0.25">
      <c r="B1540" s="511"/>
      <c r="C1540" s="508"/>
      <c r="D1540" s="508"/>
      <c r="E1540" s="186">
        <v>1342200930</v>
      </c>
      <c r="F1540" s="190" t="s">
        <v>1186</v>
      </c>
      <c r="G1540" s="184"/>
      <c r="H1540" s="184">
        <v>-675</v>
      </c>
      <c r="I1540" s="184">
        <v>-750</v>
      </c>
      <c r="J1540" s="185">
        <v>-726.67100000000005</v>
      </c>
    </row>
    <row r="1541" spans="2:10" x14ac:dyDescent="0.25">
      <c r="B1541" s="511"/>
      <c r="C1541" s="508"/>
      <c r="D1541" s="508"/>
      <c r="E1541" s="186">
        <v>1342400420</v>
      </c>
      <c r="F1541" s="190" t="s">
        <v>1187</v>
      </c>
      <c r="G1541" s="184"/>
      <c r="H1541" s="184">
        <v>-25</v>
      </c>
      <c r="I1541" s="184">
        <v>-25</v>
      </c>
      <c r="J1541" s="185">
        <v>-31.305</v>
      </c>
    </row>
    <row r="1542" spans="2:10" x14ac:dyDescent="0.25">
      <c r="B1542" s="511"/>
      <c r="C1542" s="508"/>
      <c r="D1542" s="508"/>
      <c r="E1542" s="186">
        <v>1342400930</v>
      </c>
      <c r="F1542" s="190" t="s">
        <v>1188</v>
      </c>
      <c r="G1542" s="184"/>
      <c r="H1542" s="184">
        <v>-200</v>
      </c>
      <c r="I1542" s="184">
        <v>-135</v>
      </c>
      <c r="J1542" s="185">
        <v>-640.98500000000001</v>
      </c>
    </row>
    <row r="1543" spans="2:10" x14ac:dyDescent="0.25">
      <c r="B1543" s="511"/>
      <c r="C1543" s="508"/>
      <c r="D1543" s="508"/>
      <c r="E1543" s="186">
        <v>1342401420</v>
      </c>
      <c r="F1543" s="190" t="s">
        <v>1189</v>
      </c>
      <c r="G1543" s="184"/>
      <c r="H1543" s="184">
        <v>-230</v>
      </c>
      <c r="I1543" s="184">
        <v>-230</v>
      </c>
      <c r="J1543" s="185">
        <v>-204.52475000000001</v>
      </c>
    </row>
    <row r="1544" spans="2:10" x14ac:dyDescent="0.25">
      <c r="B1544" s="511"/>
      <c r="C1544" s="508"/>
      <c r="D1544" s="509"/>
      <c r="E1544" s="186">
        <v>1342401930</v>
      </c>
      <c r="F1544" s="190" t="s">
        <v>1190</v>
      </c>
      <c r="G1544" s="184"/>
      <c r="H1544" s="184">
        <v>-110</v>
      </c>
      <c r="I1544" s="184">
        <v>-65</v>
      </c>
      <c r="J1544" s="185">
        <v>-117.82</v>
      </c>
    </row>
    <row r="1545" spans="2:10" ht="20.399999999999999" x14ac:dyDescent="0.25">
      <c r="B1545" s="511"/>
      <c r="C1545" s="508"/>
      <c r="D1545" s="255" t="s">
        <v>1191</v>
      </c>
      <c r="E1545" s="191"/>
      <c r="F1545" s="191"/>
      <c r="G1545" s="192"/>
      <c r="H1545" s="192">
        <v>-1250</v>
      </c>
      <c r="I1545" s="192">
        <v>-1215</v>
      </c>
      <c r="J1545" s="193">
        <v>-1735.09575</v>
      </c>
    </row>
    <row r="1546" spans="2:10" x14ac:dyDescent="0.25">
      <c r="B1546" s="511"/>
      <c r="C1546" s="508"/>
      <c r="D1546" s="507" t="s">
        <v>206</v>
      </c>
      <c r="E1546" s="186">
        <v>1347100930</v>
      </c>
      <c r="F1546" s="190" t="s">
        <v>1192</v>
      </c>
      <c r="G1546" s="184"/>
      <c r="H1546" s="184">
        <v>-300</v>
      </c>
      <c r="I1546" s="184">
        <v>-300</v>
      </c>
      <c r="J1546" s="185">
        <v>-338.32799999999997</v>
      </c>
    </row>
    <row r="1547" spans="2:10" x14ac:dyDescent="0.25">
      <c r="B1547" s="511"/>
      <c r="C1547" s="508"/>
      <c r="D1547" s="508"/>
      <c r="E1547" s="186">
        <v>1347200930</v>
      </c>
      <c r="F1547" s="190" t="s">
        <v>1193</v>
      </c>
      <c r="G1547" s="184"/>
      <c r="H1547" s="184">
        <v>-788</v>
      </c>
      <c r="I1547" s="184">
        <v>-640</v>
      </c>
      <c r="J1547" s="185">
        <v>-777.46500000000003</v>
      </c>
    </row>
    <row r="1548" spans="2:10" x14ac:dyDescent="0.25">
      <c r="B1548" s="511"/>
      <c r="C1548" s="508"/>
      <c r="D1548" s="508"/>
      <c r="E1548" s="186">
        <v>1347300420</v>
      </c>
      <c r="F1548" s="190" t="s">
        <v>1194</v>
      </c>
      <c r="G1548" s="184"/>
      <c r="H1548" s="184">
        <v>-2</v>
      </c>
      <c r="I1548" s="184">
        <v>-2</v>
      </c>
      <c r="J1548" s="185">
        <v>-5.05</v>
      </c>
    </row>
    <row r="1549" spans="2:10" x14ac:dyDescent="0.25">
      <c r="B1549" s="511"/>
      <c r="C1549" s="508"/>
      <c r="D1549" s="508"/>
      <c r="E1549" s="186">
        <v>1347300930</v>
      </c>
      <c r="F1549" s="190" t="s">
        <v>1195</v>
      </c>
      <c r="G1549" s="184"/>
      <c r="H1549" s="184">
        <v>-100</v>
      </c>
      <c r="I1549" s="184">
        <v>-200</v>
      </c>
      <c r="J1549" s="185">
        <v>-94.694000000000003</v>
      </c>
    </row>
    <row r="1550" spans="2:10" x14ac:dyDescent="0.25">
      <c r="B1550" s="511"/>
      <c r="C1550" s="508"/>
      <c r="D1550" s="509"/>
      <c r="E1550" s="186">
        <v>1347400930</v>
      </c>
      <c r="F1550" s="190" t="s">
        <v>1196</v>
      </c>
      <c r="G1550" s="184"/>
      <c r="H1550" s="184">
        <v>-450</v>
      </c>
      <c r="I1550" s="184">
        <v>-410</v>
      </c>
      <c r="J1550" s="185">
        <v>-422.14699999999999</v>
      </c>
    </row>
    <row r="1551" spans="2:10" x14ac:dyDescent="0.25">
      <c r="B1551" s="511"/>
      <c r="C1551" s="508"/>
      <c r="D1551" s="255" t="s">
        <v>1197</v>
      </c>
      <c r="E1551" s="191"/>
      <c r="F1551" s="191"/>
      <c r="G1551" s="192"/>
      <c r="H1551" s="192">
        <v>-1640</v>
      </c>
      <c r="I1551" s="192">
        <v>-1552</v>
      </c>
      <c r="J1551" s="193">
        <v>-1637.684</v>
      </c>
    </row>
    <row r="1552" spans="2:10" x14ac:dyDescent="0.25">
      <c r="B1552" s="511"/>
      <c r="C1552" s="508"/>
      <c r="D1552" s="507" t="s">
        <v>207</v>
      </c>
      <c r="E1552" s="186">
        <v>1346300930</v>
      </c>
      <c r="F1552" s="190" t="s">
        <v>1198</v>
      </c>
      <c r="G1552" s="184"/>
      <c r="H1552" s="184">
        <v>-70</v>
      </c>
      <c r="I1552" s="184">
        <v>-90</v>
      </c>
      <c r="J1552" s="185">
        <v>-59.398000000000003</v>
      </c>
    </row>
    <row r="1553" spans="2:10" x14ac:dyDescent="0.25">
      <c r="B1553" s="511"/>
      <c r="C1553" s="508"/>
      <c r="D1553" s="508"/>
      <c r="E1553" s="186">
        <v>1346500930</v>
      </c>
      <c r="F1553" s="190" t="s">
        <v>1199</v>
      </c>
      <c r="G1553" s="184"/>
      <c r="H1553" s="184">
        <v>-11250</v>
      </c>
      <c r="I1553" s="184">
        <v>-9675</v>
      </c>
      <c r="J1553" s="185">
        <v>-9706.8179999999993</v>
      </c>
    </row>
    <row r="1554" spans="2:10" x14ac:dyDescent="0.25">
      <c r="B1554" s="511"/>
      <c r="C1554" s="508"/>
      <c r="D1554" s="508"/>
      <c r="E1554" s="186">
        <v>1346600930</v>
      </c>
      <c r="F1554" s="190" t="s">
        <v>1200</v>
      </c>
      <c r="G1554" s="184"/>
      <c r="H1554" s="184">
        <v>-900</v>
      </c>
      <c r="I1554" s="184">
        <v>-825</v>
      </c>
      <c r="J1554" s="185">
        <v>-829.03899999999999</v>
      </c>
    </row>
    <row r="1555" spans="2:10" x14ac:dyDescent="0.25">
      <c r="B1555" s="511"/>
      <c r="C1555" s="508"/>
      <c r="D1555" s="508"/>
      <c r="E1555" s="186">
        <v>1346700930</v>
      </c>
      <c r="F1555" s="190" t="s">
        <v>1201</v>
      </c>
      <c r="G1555" s="184"/>
      <c r="H1555" s="184">
        <v>-3360</v>
      </c>
      <c r="I1555" s="184">
        <v>-3150</v>
      </c>
      <c r="J1555" s="185">
        <v>-2751.5740000000001</v>
      </c>
    </row>
    <row r="1556" spans="2:10" x14ac:dyDescent="0.25">
      <c r="B1556" s="511"/>
      <c r="C1556" s="508"/>
      <c r="D1556" s="508"/>
      <c r="E1556" s="186">
        <v>1346800420</v>
      </c>
      <c r="F1556" s="190" t="s">
        <v>1202</v>
      </c>
      <c r="G1556" s="184"/>
      <c r="H1556" s="184">
        <v>-400</v>
      </c>
      <c r="I1556" s="184">
        <v>-300</v>
      </c>
      <c r="J1556" s="185">
        <v>-328.06151</v>
      </c>
    </row>
    <row r="1557" spans="2:10" x14ac:dyDescent="0.25">
      <c r="B1557" s="511"/>
      <c r="C1557" s="508"/>
      <c r="D1557" s="509"/>
      <c r="E1557" s="186">
        <v>1346800930</v>
      </c>
      <c r="F1557" s="190" t="s">
        <v>1203</v>
      </c>
      <c r="G1557" s="184"/>
      <c r="H1557" s="184">
        <v>-975</v>
      </c>
      <c r="I1557" s="184">
        <v>-800</v>
      </c>
      <c r="J1557" s="185">
        <v>-891.05600000000004</v>
      </c>
    </row>
    <row r="1558" spans="2:10" x14ac:dyDescent="0.25">
      <c r="B1558" s="511"/>
      <c r="C1558" s="508"/>
      <c r="D1558" s="255" t="s">
        <v>1204</v>
      </c>
      <c r="E1558" s="191"/>
      <c r="F1558" s="191"/>
      <c r="G1558" s="192"/>
      <c r="H1558" s="192">
        <v>-16955</v>
      </c>
      <c r="I1558" s="192">
        <v>-14840</v>
      </c>
      <c r="J1558" s="193">
        <v>-14565.94651</v>
      </c>
    </row>
    <row r="1559" spans="2:10" x14ac:dyDescent="0.25">
      <c r="B1559" s="511"/>
      <c r="C1559" s="508"/>
      <c r="D1559" s="507" t="s">
        <v>208</v>
      </c>
      <c r="E1559" s="186">
        <v>1345100420</v>
      </c>
      <c r="F1559" s="190" t="s">
        <v>1205</v>
      </c>
      <c r="G1559" s="184"/>
      <c r="H1559" s="184">
        <v>-500</v>
      </c>
      <c r="I1559" s="184">
        <v>-600</v>
      </c>
      <c r="J1559" s="185">
        <v>-518.57299999999998</v>
      </c>
    </row>
    <row r="1560" spans="2:10" x14ac:dyDescent="0.25">
      <c r="B1560" s="511"/>
      <c r="C1560" s="508"/>
      <c r="D1560" s="508"/>
      <c r="E1560" s="186">
        <v>1345100930</v>
      </c>
      <c r="F1560" s="190" t="s">
        <v>1206</v>
      </c>
      <c r="G1560" s="184"/>
      <c r="H1560" s="184">
        <v>-38212</v>
      </c>
      <c r="I1560" s="184">
        <v>-33000</v>
      </c>
      <c r="J1560" s="185">
        <v>-34152.716999999997</v>
      </c>
    </row>
    <row r="1561" spans="2:10" x14ac:dyDescent="0.25">
      <c r="B1561" s="511"/>
      <c r="C1561" s="508"/>
      <c r="D1561" s="508"/>
      <c r="E1561" s="186">
        <v>1345200420</v>
      </c>
      <c r="F1561" s="190" t="s">
        <v>1207</v>
      </c>
      <c r="G1561" s="184"/>
      <c r="H1561" s="184">
        <v>0</v>
      </c>
      <c r="I1561" s="184">
        <v>0</v>
      </c>
      <c r="J1561" s="185">
        <v>4.5069999999999997</v>
      </c>
    </row>
    <row r="1562" spans="2:10" x14ac:dyDescent="0.25">
      <c r="B1562" s="511"/>
      <c r="C1562" s="508"/>
      <c r="D1562" s="508"/>
      <c r="E1562" s="186">
        <v>1345200930</v>
      </c>
      <c r="F1562" s="190" t="s">
        <v>1208</v>
      </c>
      <c r="G1562" s="184"/>
      <c r="H1562" s="184">
        <v>-2528</v>
      </c>
      <c r="I1562" s="184">
        <v>-2528</v>
      </c>
      <c r="J1562" s="185">
        <v>-2240.79</v>
      </c>
    </row>
    <row r="1563" spans="2:10" x14ac:dyDescent="0.25">
      <c r="B1563" s="511"/>
      <c r="C1563" s="508"/>
      <c r="D1563" s="508"/>
      <c r="E1563" s="186">
        <v>1345202420</v>
      </c>
      <c r="F1563" s="190" t="s">
        <v>1209</v>
      </c>
      <c r="G1563" s="184"/>
      <c r="H1563" s="184">
        <v>-130</v>
      </c>
      <c r="I1563" s="184">
        <v>-70</v>
      </c>
      <c r="J1563" s="185">
        <v>-139.25196</v>
      </c>
    </row>
    <row r="1564" spans="2:10" x14ac:dyDescent="0.25">
      <c r="B1564" s="511"/>
      <c r="C1564" s="508"/>
      <c r="D1564" s="508"/>
      <c r="E1564" s="186">
        <v>1345202930</v>
      </c>
      <c r="F1564" s="190" t="s">
        <v>1210</v>
      </c>
      <c r="G1564" s="184"/>
      <c r="H1564" s="184">
        <v>-900</v>
      </c>
      <c r="I1564" s="184">
        <v>-750</v>
      </c>
      <c r="J1564" s="185">
        <v>-694.32500000000005</v>
      </c>
    </row>
    <row r="1565" spans="2:10" x14ac:dyDescent="0.25">
      <c r="B1565" s="511"/>
      <c r="C1565" s="508"/>
      <c r="D1565" s="509"/>
      <c r="E1565" s="186">
        <v>1345300930</v>
      </c>
      <c r="F1565" s="190" t="s">
        <v>1211</v>
      </c>
      <c r="G1565" s="184"/>
      <c r="H1565" s="184">
        <v>-2000</v>
      </c>
      <c r="I1565" s="184">
        <v>-1748</v>
      </c>
      <c r="J1565" s="185">
        <v>-1627.2929999999999</v>
      </c>
    </row>
    <row r="1566" spans="2:10" ht="30.6" x14ac:dyDescent="0.25">
      <c r="B1566" s="511"/>
      <c r="C1566" s="508"/>
      <c r="D1566" s="255" t="s">
        <v>1212</v>
      </c>
      <c r="E1566" s="191"/>
      <c r="F1566" s="191"/>
      <c r="G1566" s="192"/>
      <c r="H1566" s="192">
        <v>-44270</v>
      </c>
      <c r="I1566" s="192">
        <v>-38696</v>
      </c>
      <c r="J1566" s="193">
        <v>-39368.442959999993</v>
      </c>
    </row>
    <row r="1567" spans="2:10" x14ac:dyDescent="0.25">
      <c r="B1567" s="511"/>
      <c r="C1567" s="508"/>
      <c r="D1567" s="507" t="s">
        <v>209</v>
      </c>
      <c r="E1567" s="186">
        <v>1344000690</v>
      </c>
      <c r="F1567" s="190" t="s">
        <v>1213</v>
      </c>
      <c r="G1567" s="184"/>
      <c r="H1567" s="184">
        <v>0</v>
      </c>
      <c r="I1567" s="184">
        <v>0</v>
      </c>
      <c r="J1567" s="185">
        <v>-64.013000000000005</v>
      </c>
    </row>
    <row r="1568" spans="2:10" x14ac:dyDescent="0.25">
      <c r="B1568" s="511"/>
      <c r="C1568" s="508"/>
      <c r="D1568" s="508"/>
      <c r="E1568" s="186">
        <v>1344300420</v>
      </c>
      <c r="F1568" s="190" t="s">
        <v>1214</v>
      </c>
      <c r="G1568" s="184"/>
      <c r="H1568" s="184">
        <v>-950</v>
      </c>
      <c r="I1568" s="184">
        <v>-750</v>
      </c>
      <c r="J1568" s="185">
        <v>-908.88436000000002</v>
      </c>
    </row>
    <row r="1569" spans="2:10" x14ac:dyDescent="0.25">
      <c r="B1569" s="511"/>
      <c r="C1569" s="508"/>
      <c r="D1569" s="508"/>
      <c r="E1569" s="186">
        <v>1344300930</v>
      </c>
      <c r="F1569" s="190" t="s">
        <v>1215</v>
      </c>
      <c r="G1569" s="184"/>
      <c r="H1569" s="184">
        <v>-3600</v>
      </c>
      <c r="I1569" s="184">
        <v>-3500</v>
      </c>
      <c r="J1569" s="185">
        <v>-3603.4450000000002</v>
      </c>
    </row>
    <row r="1570" spans="2:10" x14ac:dyDescent="0.25">
      <c r="B1570" s="511"/>
      <c r="C1570" s="508"/>
      <c r="D1570" s="508"/>
      <c r="E1570" s="186">
        <v>1344400420</v>
      </c>
      <c r="F1570" s="190" t="s">
        <v>1216</v>
      </c>
      <c r="G1570" s="184"/>
      <c r="H1570" s="184">
        <v>-15</v>
      </c>
      <c r="I1570" s="184">
        <v>-15</v>
      </c>
      <c r="J1570" s="185">
        <v>-4.9880000000000004</v>
      </c>
    </row>
    <row r="1571" spans="2:10" x14ac:dyDescent="0.25">
      <c r="B1571" s="511"/>
      <c r="C1571" s="508"/>
      <c r="D1571" s="508"/>
      <c r="E1571" s="186">
        <v>1344400930</v>
      </c>
      <c r="F1571" s="190" t="s">
        <v>1217</v>
      </c>
      <c r="G1571" s="184"/>
      <c r="H1571" s="184">
        <v>-2600</v>
      </c>
      <c r="I1571" s="184">
        <v>-2000</v>
      </c>
      <c r="J1571" s="185">
        <v>-2613.136</v>
      </c>
    </row>
    <row r="1572" spans="2:10" x14ac:dyDescent="0.25">
      <c r="B1572" s="511"/>
      <c r="C1572" s="508"/>
      <c r="D1572" s="509"/>
      <c r="E1572" s="186">
        <v>1344500420</v>
      </c>
      <c r="F1572" s="190" t="s">
        <v>1218</v>
      </c>
      <c r="G1572" s="184"/>
      <c r="H1572" s="184">
        <v>-120</v>
      </c>
      <c r="I1572" s="184">
        <v>-120</v>
      </c>
      <c r="J1572" s="185">
        <v>-93.26</v>
      </c>
    </row>
    <row r="1573" spans="2:10" x14ac:dyDescent="0.25">
      <c r="B1573" s="511"/>
      <c r="C1573" s="508"/>
      <c r="D1573" s="255" t="s">
        <v>1219</v>
      </c>
      <c r="E1573" s="191"/>
      <c r="F1573" s="191"/>
      <c r="G1573" s="192"/>
      <c r="H1573" s="192">
        <v>-7285</v>
      </c>
      <c r="I1573" s="192">
        <v>-6385</v>
      </c>
      <c r="J1573" s="193">
        <v>-7287.7263600000006</v>
      </c>
    </row>
    <row r="1574" spans="2:10" x14ac:dyDescent="0.25">
      <c r="B1574" s="511"/>
      <c r="C1574" s="508"/>
      <c r="D1574" s="507" t="s">
        <v>210</v>
      </c>
      <c r="E1574" s="186">
        <v>1343500420</v>
      </c>
      <c r="F1574" s="190" t="s">
        <v>1220</v>
      </c>
      <c r="G1574" s="184"/>
      <c r="H1574" s="184">
        <v>-50</v>
      </c>
      <c r="I1574" s="184">
        <v>-50</v>
      </c>
      <c r="J1574" s="185">
        <v>-33.1494</v>
      </c>
    </row>
    <row r="1575" spans="2:10" x14ac:dyDescent="0.25">
      <c r="B1575" s="511"/>
      <c r="C1575" s="508"/>
      <c r="D1575" s="508"/>
      <c r="E1575" s="186">
        <v>1343500930</v>
      </c>
      <c r="F1575" s="190" t="s">
        <v>1221</v>
      </c>
      <c r="G1575" s="184"/>
      <c r="H1575" s="184">
        <v>-3150</v>
      </c>
      <c r="I1575" s="184">
        <v>-2880</v>
      </c>
      <c r="J1575" s="185">
        <v>-3109.674</v>
      </c>
    </row>
    <row r="1576" spans="2:10" x14ac:dyDescent="0.25">
      <c r="B1576" s="511"/>
      <c r="C1576" s="508"/>
      <c r="D1576" s="508"/>
      <c r="E1576" s="186">
        <v>1343800420</v>
      </c>
      <c r="F1576" s="190" t="s">
        <v>1222</v>
      </c>
      <c r="G1576" s="184"/>
      <c r="H1576" s="184">
        <v>-250</v>
      </c>
      <c r="I1576" s="184">
        <v>-250</v>
      </c>
      <c r="J1576" s="185">
        <v>-240.45679999999999</v>
      </c>
    </row>
    <row r="1577" spans="2:10" x14ac:dyDescent="0.25">
      <c r="B1577" s="511"/>
      <c r="C1577" s="508"/>
      <c r="D1577" s="508"/>
      <c r="E1577" s="186">
        <v>1343800930</v>
      </c>
      <c r="F1577" s="190" t="s">
        <v>1223</v>
      </c>
      <c r="G1577" s="184"/>
      <c r="H1577" s="184">
        <v>-7500</v>
      </c>
      <c r="I1577" s="184">
        <v>-7500</v>
      </c>
      <c r="J1577" s="185">
        <v>-7147.72</v>
      </c>
    </row>
    <row r="1578" spans="2:10" x14ac:dyDescent="0.25">
      <c r="B1578" s="511"/>
      <c r="C1578" s="508"/>
      <c r="D1578" s="509"/>
      <c r="E1578" s="186">
        <v>1343900930</v>
      </c>
      <c r="F1578" s="190" t="s">
        <v>1224</v>
      </c>
      <c r="G1578" s="184"/>
      <c r="H1578" s="184">
        <v>-900</v>
      </c>
      <c r="I1578" s="184">
        <v>-900</v>
      </c>
      <c r="J1578" s="185">
        <v>-778.5</v>
      </c>
    </row>
    <row r="1579" spans="2:10" ht="20.399999999999999" x14ac:dyDescent="0.25">
      <c r="B1579" s="511"/>
      <c r="C1579" s="508"/>
      <c r="D1579" s="255" t="s">
        <v>1225</v>
      </c>
      <c r="E1579" s="191"/>
      <c r="F1579" s="191"/>
      <c r="G1579" s="192"/>
      <c r="H1579" s="192">
        <v>-11850</v>
      </c>
      <c r="I1579" s="192">
        <v>-11580</v>
      </c>
      <c r="J1579" s="193">
        <v>-11309.5002</v>
      </c>
    </row>
    <row r="1580" spans="2:10" x14ac:dyDescent="0.25">
      <c r="B1580" s="511"/>
      <c r="C1580" s="508"/>
      <c r="D1580" s="253" t="s">
        <v>211</v>
      </c>
      <c r="E1580" s="186">
        <v>1349000930</v>
      </c>
      <c r="F1580" s="190" t="s">
        <v>1226</v>
      </c>
      <c r="G1580" s="184"/>
      <c r="H1580" s="184">
        <v>-75</v>
      </c>
      <c r="I1580" s="184">
        <v>-110</v>
      </c>
      <c r="J1580" s="185">
        <v>-55.963000000000001</v>
      </c>
    </row>
    <row r="1581" spans="2:10" ht="20.399999999999999" x14ac:dyDescent="0.25">
      <c r="B1581" s="511"/>
      <c r="C1581" s="509"/>
      <c r="D1581" s="255" t="s">
        <v>1227</v>
      </c>
      <c r="E1581" s="191"/>
      <c r="F1581" s="191"/>
      <c r="G1581" s="192"/>
      <c r="H1581" s="192">
        <v>-75</v>
      </c>
      <c r="I1581" s="192">
        <v>-110</v>
      </c>
      <c r="J1581" s="193">
        <v>-55.963000000000001</v>
      </c>
    </row>
    <row r="1582" spans="2:10" ht="20.399999999999999" x14ac:dyDescent="0.25">
      <c r="B1582" s="511"/>
      <c r="C1582" s="256" t="s">
        <v>13</v>
      </c>
      <c r="D1582" s="257"/>
      <c r="E1582" s="194"/>
      <c r="F1582" s="194"/>
      <c r="G1582" s="195"/>
      <c r="H1582" s="195">
        <v>-95531</v>
      </c>
      <c r="I1582" s="195">
        <v>-87960</v>
      </c>
      <c r="J1582" s="196">
        <v>-88585.168179999993</v>
      </c>
    </row>
    <row r="1583" spans="2:10" x14ac:dyDescent="0.25">
      <c r="B1583" s="511"/>
      <c r="C1583" s="507" t="s">
        <v>14</v>
      </c>
      <c r="D1583" s="507" t="s">
        <v>203</v>
      </c>
      <c r="E1583" s="186">
        <v>1840000300</v>
      </c>
      <c r="F1583" s="190" t="s">
        <v>672</v>
      </c>
      <c r="G1583" s="184"/>
      <c r="H1583" s="184">
        <v>0</v>
      </c>
      <c r="I1583" s="184">
        <v>0</v>
      </c>
      <c r="J1583" s="185">
        <v>39.095939999999999</v>
      </c>
    </row>
    <row r="1584" spans="2:10" x14ac:dyDescent="0.25">
      <c r="B1584" s="511"/>
      <c r="C1584" s="508"/>
      <c r="D1584" s="508"/>
      <c r="E1584" s="186">
        <v>1841000110</v>
      </c>
      <c r="F1584" s="190" t="s">
        <v>1228</v>
      </c>
      <c r="G1584" s="184">
        <v>99</v>
      </c>
      <c r="H1584" s="184">
        <v>22700</v>
      </c>
      <c r="I1584" s="184">
        <v>22530</v>
      </c>
      <c r="J1584" s="185">
        <v>19506.15537</v>
      </c>
    </row>
    <row r="1585" spans="2:10" x14ac:dyDescent="0.25">
      <c r="B1585" s="511"/>
      <c r="C1585" s="508"/>
      <c r="D1585" s="508"/>
      <c r="E1585" s="186">
        <v>1841000130</v>
      </c>
      <c r="F1585" s="190" t="s">
        <v>265</v>
      </c>
      <c r="G1585" s="184"/>
      <c r="H1585" s="184">
        <v>1400</v>
      </c>
      <c r="I1585" s="184">
        <v>1350</v>
      </c>
      <c r="J1585" s="185">
        <v>1276.16806</v>
      </c>
    </row>
    <row r="1586" spans="2:10" x14ac:dyDescent="0.25">
      <c r="B1586" s="511"/>
      <c r="C1586" s="508"/>
      <c r="D1586" s="508"/>
      <c r="E1586" s="186">
        <v>1841000140</v>
      </c>
      <c r="F1586" s="190" t="s">
        <v>266</v>
      </c>
      <c r="G1586" s="184"/>
      <c r="H1586" s="184">
        <v>1050</v>
      </c>
      <c r="I1586" s="184">
        <v>1150</v>
      </c>
      <c r="J1586" s="185">
        <v>949.37868999999989</v>
      </c>
    </row>
    <row r="1587" spans="2:10" x14ac:dyDescent="0.25">
      <c r="B1587" s="511"/>
      <c r="C1587" s="508"/>
      <c r="D1587" s="508"/>
      <c r="E1587" s="186">
        <v>1841000210</v>
      </c>
      <c r="F1587" s="190" t="s">
        <v>267</v>
      </c>
      <c r="G1587" s="184"/>
      <c r="H1587" s="184">
        <v>75</v>
      </c>
      <c r="I1587" s="184">
        <v>75</v>
      </c>
      <c r="J1587" s="185">
        <v>73.253550000000004</v>
      </c>
    </row>
    <row r="1588" spans="2:10" x14ac:dyDescent="0.25">
      <c r="B1588" s="511"/>
      <c r="C1588" s="508"/>
      <c r="D1588" s="508"/>
      <c r="E1588" s="186">
        <v>1841300115</v>
      </c>
      <c r="F1588" s="190" t="s">
        <v>264</v>
      </c>
      <c r="G1588" s="184"/>
      <c r="H1588" s="184">
        <v>400</v>
      </c>
      <c r="I1588" s="184">
        <v>400</v>
      </c>
      <c r="J1588" s="185">
        <v>422.58199999999999</v>
      </c>
    </row>
    <row r="1589" spans="2:10" x14ac:dyDescent="0.25">
      <c r="B1589" s="511"/>
      <c r="C1589" s="508"/>
      <c r="D1589" s="508"/>
      <c r="E1589" s="186">
        <v>1841300430</v>
      </c>
      <c r="F1589" s="190" t="s">
        <v>143</v>
      </c>
      <c r="G1589" s="184"/>
      <c r="H1589" s="184">
        <v>280</v>
      </c>
      <c r="I1589" s="184">
        <v>280</v>
      </c>
      <c r="J1589" s="185">
        <v>261.61252000000002</v>
      </c>
    </row>
    <row r="1590" spans="2:10" x14ac:dyDescent="0.25">
      <c r="B1590" s="511"/>
      <c r="C1590" s="508"/>
      <c r="D1590" s="508"/>
      <c r="E1590" s="186">
        <v>1841300450</v>
      </c>
      <c r="F1590" s="190" t="s">
        <v>1229</v>
      </c>
      <c r="G1590" s="184"/>
      <c r="H1590" s="184">
        <v>2</v>
      </c>
      <c r="I1590" s="184">
        <v>2</v>
      </c>
      <c r="J1590" s="185">
        <v>0</v>
      </c>
    </row>
    <row r="1591" spans="2:10" x14ac:dyDescent="0.25">
      <c r="B1591" s="511"/>
      <c r="C1591" s="508"/>
      <c r="D1591" s="508"/>
      <c r="E1591" s="186">
        <v>1841300492</v>
      </c>
      <c r="F1591" s="190" t="s">
        <v>268</v>
      </c>
      <c r="G1591" s="184"/>
      <c r="H1591" s="184">
        <v>236</v>
      </c>
      <c r="I1591" s="184">
        <v>220</v>
      </c>
      <c r="J1591" s="185">
        <v>183.33799999999999</v>
      </c>
    </row>
    <row r="1592" spans="2:10" x14ac:dyDescent="0.25">
      <c r="B1592" s="511"/>
      <c r="C1592" s="508"/>
      <c r="D1592" s="508"/>
      <c r="E1592" s="186">
        <v>1841300550</v>
      </c>
      <c r="F1592" s="190" t="s">
        <v>965</v>
      </c>
      <c r="G1592" s="184"/>
      <c r="H1592" s="184">
        <v>40</v>
      </c>
      <c r="I1592" s="184">
        <v>40</v>
      </c>
      <c r="J1592" s="185">
        <v>39.387</v>
      </c>
    </row>
    <row r="1593" spans="2:10" x14ac:dyDescent="0.25">
      <c r="B1593" s="511"/>
      <c r="C1593" s="508"/>
      <c r="D1593" s="508"/>
      <c r="E1593" s="186">
        <v>1841300593</v>
      </c>
      <c r="F1593" s="190" t="s">
        <v>273</v>
      </c>
      <c r="G1593" s="184"/>
      <c r="H1593" s="184">
        <v>212</v>
      </c>
      <c r="I1593" s="184">
        <v>190</v>
      </c>
      <c r="J1593" s="185">
        <v>157.31712999999999</v>
      </c>
    </row>
    <row r="1594" spans="2:10" x14ac:dyDescent="0.25">
      <c r="B1594" s="511"/>
      <c r="C1594" s="508"/>
      <c r="D1594" s="508"/>
      <c r="E1594" s="186">
        <v>1841300596</v>
      </c>
      <c r="F1594" s="190" t="s">
        <v>1036</v>
      </c>
      <c r="G1594" s="184"/>
      <c r="H1594" s="184">
        <v>250</v>
      </c>
      <c r="I1594" s="184"/>
      <c r="J1594" s="185"/>
    </row>
    <row r="1595" spans="2:10" x14ac:dyDescent="0.25">
      <c r="B1595" s="511"/>
      <c r="C1595" s="508"/>
      <c r="D1595" s="508"/>
      <c r="E1595" s="186">
        <v>1841300751</v>
      </c>
      <c r="F1595" s="190" t="s">
        <v>1230</v>
      </c>
      <c r="G1595" s="184"/>
      <c r="H1595" s="184">
        <v>142</v>
      </c>
      <c r="I1595" s="184">
        <v>142</v>
      </c>
      <c r="J1595" s="185">
        <v>138.99600000000001</v>
      </c>
    </row>
    <row r="1596" spans="2:10" x14ac:dyDescent="0.25">
      <c r="B1596" s="511"/>
      <c r="C1596" s="508"/>
      <c r="D1596" s="508"/>
      <c r="E1596" s="186">
        <v>1841300781</v>
      </c>
      <c r="F1596" s="190" t="s">
        <v>1231</v>
      </c>
      <c r="G1596" s="184"/>
      <c r="H1596" s="184">
        <v>60</v>
      </c>
      <c r="I1596" s="184">
        <v>50</v>
      </c>
      <c r="J1596" s="185">
        <v>69.737700000000004</v>
      </c>
    </row>
    <row r="1597" spans="2:10" x14ac:dyDescent="0.25">
      <c r="B1597" s="511"/>
      <c r="C1597" s="508"/>
      <c r="D1597" s="509"/>
      <c r="E1597" s="186">
        <v>1841300782</v>
      </c>
      <c r="F1597" s="190" t="s">
        <v>1232</v>
      </c>
      <c r="G1597" s="184"/>
      <c r="H1597" s="184">
        <v>50</v>
      </c>
      <c r="I1597" s="184">
        <v>150</v>
      </c>
      <c r="J1597" s="185">
        <v>47.576269999999994</v>
      </c>
    </row>
    <row r="1598" spans="2:10" x14ac:dyDescent="0.25">
      <c r="B1598" s="511"/>
      <c r="C1598" s="508"/>
      <c r="D1598" s="255" t="s">
        <v>1178</v>
      </c>
      <c r="E1598" s="191"/>
      <c r="F1598" s="191"/>
      <c r="G1598" s="192">
        <v>99</v>
      </c>
      <c r="H1598" s="192">
        <v>26897</v>
      </c>
      <c r="I1598" s="192">
        <v>26579</v>
      </c>
      <c r="J1598" s="193">
        <v>23164.59823</v>
      </c>
    </row>
    <row r="1599" spans="2:10" x14ac:dyDescent="0.25">
      <c r="B1599" s="511"/>
      <c r="C1599" s="508"/>
      <c r="D1599" s="507" t="s">
        <v>204</v>
      </c>
      <c r="E1599" s="186">
        <v>1848200840</v>
      </c>
      <c r="F1599" s="190" t="s">
        <v>204</v>
      </c>
      <c r="G1599" s="184"/>
      <c r="H1599" s="184">
        <v>75</v>
      </c>
      <c r="I1599" s="184">
        <v>80</v>
      </c>
      <c r="J1599" s="185">
        <v>77.455960000000005</v>
      </c>
    </row>
    <row r="1600" spans="2:10" x14ac:dyDescent="0.25">
      <c r="B1600" s="511"/>
      <c r="C1600" s="508"/>
      <c r="D1600" s="508"/>
      <c r="E1600" s="186">
        <v>1848200841</v>
      </c>
      <c r="F1600" s="190" t="s">
        <v>1233</v>
      </c>
      <c r="G1600" s="184"/>
      <c r="H1600" s="184">
        <v>164</v>
      </c>
      <c r="I1600" s="184">
        <v>164</v>
      </c>
      <c r="J1600" s="185">
        <v>299.75259</v>
      </c>
    </row>
    <row r="1601" spans="2:10" x14ac:dyDescent="0.25">
      <c r="B1601" s="511"/>
      <c r="C1601" s="508"/>
      <c r="D1601" s="508"/>
      <c r="E1601" s="186">
        <v>1848200930</v>
      </c>
      <c r="F1601" s="190" t="s">
        <v>1234</v>
      </c>
      <c r="G1601" s="184"/>
      <c r="H1601" s="184">
        <v>0</v>
      </c>
      <c r="I1601" s="184">
        <v>0</v>
      </c>
      <c r="J1601" s="185">
        <v>11.97316</v>
      </c>
    </row>
    <row r="1602" spans="2:10" x14ac:dyDescent="0.25">
      <c r="B1602" s="511"/>
      <c r="C1602" s="508"/>
      <c r="D1602" s="508"/>
      <c r="E1602" s="186">
        <v>1848300110</v>
      </c>
      <c r="F1602" s="190" t="s">
        <v>1235</v>
      </c>
      <c r="G1602" s="184">
        <v>6.5</v>
      </c>
      <c r="H1602" s="184">
        <v>1300</v>
      </c>
      <c r="I1602" s="184">
        <v>1260</v>
      </c>
      <c r="J1602" s="185">
        <v>988.76798999999994</v>
      </c>
    </row>
    <row r="1603" spans="2:10" x14ac:dyDescent="0.25">
      <c r="B1603" s="511"/>
      <c r="C1603" s="508"/>
      <c r="D1603" s="508"/>
      <c r="E1603" s="186">
        <v>1848300130</v>
      </c>
      <c r="F1603" s="190" t="s">
        <v>1236</v>
      </c>
      <c r="G1603" s="184"/>
      <c r="H1603" s="184">
        <v>25</v>
      </c>
      <c r="I1603" s="184">
        <v>30</v>
      </c>
      <c r="J1603" s="185">
        <v>18.121130000000001</v>
      </c>
    </row>
    <row r="1604" spans="2:10" x14ac:dyDescent="0.25">
      <c r="B1604" s="511"/>
      <c r="C1604" s="508"/>
      <c r="D1604" s="508"/>
      <c r="E1604" s="186">
        <v>1848300140</v>
      </c>
      <c r="F1604" s="190" t="s">
        <v>266</v>
      </c>
      <c r="G1604" s="184"/>
      <c r="H1604" s="184">
        <v>45</v>
      </c>
      <c r="I1604" s="184">
        <v>50</v>
      </c>
      <c r="J1604" s="185">
        <v>47.335349999999998</v>
      </c>
    </row>
    <row r="1605" spans="2:10" x14ac:dyDescent="0.25">
      <c r="B1605" s="511"/>
      <c r="C1605" s="508"/>
      <c r="D1605" s="508"/>
      <c r="E1605" s="186">
        <v>1848300750</v>
      </c>
      <c r="F1605" s="190" t="s">
        <v>1237</v>
      </c>
      <c r="G1605" s="184"/>
      <c r="H1605" s="184">
        <v>35</v>
      </c>
      <c r="I1605" s="184">
        <v>45</v>
      </c>
      <c r="J1605" s="185">
        <v>44.48498</v>
      </c>
    </row>
    <row r="1606" spans="2:10" x14ac:dyDescent="0.25">
      <c r="B1606" s="511"/>
      <c r="C1606" s="508"/>
      <c r="D1606" s="508"/>
      <c r="E1606" s="186">
        <v>1848300780</v>
      </c>
      <c r="F1606" s="190" t="s">
        <v>1238</v>
      </c>
      <c r="G1606" s="184"/>
      <c r="H1606" s="184">
        <v>30</v>
      </c>
      <c r="I1606" s="184">
        <v>30</v>
      </c>
      <c r="J1606" s="185">
        <v>29.847650000000002</v>
      </c>
    </row>
    <row r="1607" spans="2:10" x14ac:dyDescent="0.25">
      <c r="B1607" s="511"/>
      <c r="C1607" s="508"/>
      <c r="D1607" s="508"/>
      <c r="E1607" s="186">
        <v>1848300840</v>
      </c>
      <c r="F1607" s="190" t="s">
        <v>1239</v>
      </c>
      <c r="G1607" s="184"/>
      <c r="H1607" s="184">
        <v>115</v>
      </c>
      <c r="I1607" s="184">
        <v>120</v>
      </c>
      <c r="J1607" s="185">
        <v>117.35105</v>
      </c>
    </row>
    <row r="1608" spans="2:10" x14ac:dyDescent="0.25">
      <c r="B1608" s="511"/>
      <c r="C1608" s="508"/>
      <c r="D1608" s="508"/>
      <c r="E1608" s="186">
        <v>1848301750</v>
      </c>
      <c r="F1608" s="190" t="s">
        <v>1240</v>
      </c>
      <c r="G1608" s="184"/>
      <c r="H1608" s="184">
        <v>79</v>
      </c>
      <c r="I1608" s="184">
        <v>79</v>
      </c>
      <c r="J1608" s="185">
        <v>77.295100000000005</v>
      </c>
    </row>
    <row r="1609" spans="2:10" x14ac:dyDescent="0.25">
      <c r="B1609" s="511"/>
      <c r="C1609" s="508"/>
      <c r="D1609" s="508"/>
      <c r="E1609" s="186">
        <v>1848400840</v>
      </c>
      <c r="F1609" s="190" t="s">
        <v>1241</v>
      </c>
      <c r="G1609" s="184"/>
      <c r="H1609" s="184">
        <v>15</v>
      </c>
      <c r="I1609" s="184">
        <v>15</v>
      </c>
      <c r="J1609" s="185">
        <v>14.977589999999999</v>
      </c>
    </row>
    <row r="1610" spans="2:10" x14ac:dyDescent="0.25">
      <c r="B1610" s="511"/>
      <c r="C1610" s="508"/>
      <c r="D1610" s="508"/>
      <c r="E1610" s="186">
        <v>1848500110</v>
      </c>
      <c r="F1610" s="190" t="s">
        <v>1242</v>
      </c>
      <c r="G1610" s="184">
        <v>0</v>
      </c>
      <c r="H1610" s="184">
        <v>0</v>
      </c>
      <c r="I1610" s="184">
        <v>200</v>
      </c>
      <c r="J1610" s="185">
        <v>321.74838</v>
      </c>
    </row>
    <row r="1611" spans="2:10" x14ac:dyDescent="0.25">
      <c r="B1611" s="511"/>
      <c r="C1611" s="508"/>
      <c r="D1611" s="508"/>
      <c r="E1611" s="186">
        <v>1848500130</v>
      </c>
      <c r="F1611" s="190" t="s">
        <v>265</v>
      </c>
      <c r="G1611" s="184"/>
      <c r="H1611" s="184">
        <v>0</v>
      </c>
      <c r="I1611" s="184">
        <v>10</v>
      </c>
      <c r="J1611" s="185">
        <v>12.717549999999999</v>
      </c>
    </row>
    <row r="1612" spans="2:10" x14ac:dyDescent="0.25">
      <c r="B1612" s="511"/>
      <c r="C1612" s="508"/>
      <c r="D1612" s="508"/>
      <c r="E1612" s="186">
        <v>1848500140</v>
      </c>
      <c r="F1612" s="190" t="s">
        <v>266</v>
      </c>
      <c r="G1612" s="184"/>
      <c r="H1612" s="184">
        <v>0</v>
      </c>
      <c r="I1612" s="184">
        <v>20</v>
      </c>
      <c r="J1612" s="185">
        <v>19.46669</v>
      </c>
    </row>
    <row r="1613" spans="2:10" x14ac:dyDescent="0.25">
      <c r="B1613" s="511"/>
      <c r="C1613" s="508"/>
      <c r="D1613" s="508"/>
      <c r="E1613" s="186">
        <v>1848500410</v>
      </c>
      <c r="F1613" s="190" t="s">
        <v>1243</v>
      </c>
      <c r="G1613" s="184"/>
      <c r="H1613" s="184">
        <v>27</v>
      </c>
      <c r="I1613" s="184">
        <v>27</v>
      </c>
      <c r="J1613" s="185">
        <v>25.026299999999999</v>
      </c>
    </row>
    <row r="1614" spans="2:10" x14ac:dyDescent="0.25">
      <c r="B1614" s="511"/>
      <c r="C1614" s="508"/>
      <c r="D1614" s="508"/>
      <c r="E1614" s="186">
        <v>1848600750</v>
      </c>
      <c r="F1614" s="190" t="s">
        <v>1244</v>
      </c>
      <c r="G1614" s="184"/>
      <c r="H1614" s="184">
        <v>5</v>
      </c>
      <c r="I1614" s="184">
        <v>5</v>
      </c>
      <c r="J1614" s="185">
        <v>3.5958899999999998</v>
      </c>
    </row>
    <row r="1615" spans="2:10" x14ac:dyDescent="0.25">
      <c r="B1615" s="511"/>
      <c r="C1615" s="508"/>
      <c r="D1615" s="509"/>
      <c r="E1615" s="186">
        <v>1848700780</v>
      </c>
      <c r="F1615" s="190" t="s">
        <v>1183</v>
      </c>
      <c r="G1615" s="184"/>
      <c r="H1615" s="184">
        <v>50</v>
      </c>
      <c r="I1615" s="184">
        <v>50</v>
      </c>
      <c r="J1615" s="185">
        <v>47.700739999999996</v>
      </c>
    </row>
    <row r="1616" spans="2:10" ht="20.399999999999999" x14ac:dyDescent="0.25">
      <c r="B1616" s="511"/>
      <c r="C1616" s="508"/>
      <c r="D1616" s="255" t="s">
        <v>1184</v>
      </c>
      <c r="E1616" s="191"/>
      <c r="F1616" s="191"/>
      <c r="G1616" s="192">
        <v>6.5</v>
      </c>
      <c r="H1616" s="192">
        <v>1965</v>
      </c>
      <c r="I1616" s="192">
        <v>2185</v>
      </c>
      <c r="J1616" s="193">
        <v>2157.6180999999997</v>
      </c>
    </row>
    <row r="1617" spans="2:10" x14ac:dyDescent="0.25">
      <c r="B1617" s="511"/>
      <c r="C1617" s="508"/>
      <c r="D1617" s="507" t="s">
        <v>205</v>
      </c>
      <c r="E1617" s="186">
        <v>1842200840</v>
      </c>
      <c r="F1617" s="190" t="s">
        <v>1245</v>
      </c>
      <c r="G1617" s="184"/>
      <c r="H1617" s="184">
        <v>900</v>
      </c>
      <c r="I1617" s="184">
        <v>1000</v>
      </c>
      <c r="J1617" s="185">
        <v>964.48400000000004</v>
      </c>
    </row>
    <row r="1618" spans="2:10" x14ac:dyDescent="0.25">
      <c r="B1618" s="511"/>
      <c r="C1618" s="508"/>
      <c r="D1618" s="508"/>
      <c r="E1618" s="186">
        <v>1842200841</v>
      </c>
      <c r="F1618" s="190" t="s">
        <v>1246</v>
      </c>
      <c r="G1618" s="184"/>
      <c r="H1618" s="184">
        <v>50</v>
      </c>
      <c r="I1618" s="184">
        <v>50</v>
      </c>
      <c r="J1618" s="185">
        <v>19.899999999999999</v>
      </c>
    </row>
    <row r="1619" spans="2:10" x14ac:dyDescent="0.25">
      <c r="B1619" s="511"/>
      <c r="C1619" s="508"/>
      <c r="D1619" s="508"/>
      <c r="E1619" s="186">
        <v>1842400110</v>
      </c>
      <c r="F1619" s="190" t="s">
        <v>1247</v>
      </c>
      <c r="G1619" s="184">
        <v>6.7</v>
      </c>
      <c r="H1619" s="184">
        <v>1400</v>
      </c>
      <c r="I1619" s="184">
        <v>1350</v>
      </c>
      <c r="J1619" s="185">
        <v>1258.9476599999998</v>
      </c>
    </row>
    <row r="1620" spans="2:10" x14ac:dyDescent="0.25">
      <c r="B1620" s="511"/>
      <c r="C1620" s="508"/>
      <c r="D1620" s="508"/>
      <c r="E1620" s="186">
        <v>1842400130</v>
      </c>
      <c r="F1620" s="190" t="s">
        <v>265</v>
      </c>
      <c r="G1620" s="184"/>
      <c r="H1620" s="184">
        <v>90</v>
      </c>
      <c r="I1620" s="184">
        <v>80</v>
      </c>
      <c r="J1620" s="185">
        <v>74.361460000000008</v>
      </c>
    </row>
    <row r="1621" spans="2:10" x14ac:dyDescent="0.25">
      <c r="B1621" s="511"/>
      <c r="C1621" s="508"/>
      <c r="D1621" s="508"/>
      <c r="E1621" s="186">
        <v>1842400140</v>
      </c>
      <c r="F1621" s="190" t="s">
        <v>1248</v>
      </c>
      <c r="G1621" s="184"/>
      <c r="H1621" s="184">
        <v>50</v>
      </c>
      <c r="I1621" s="184">
        <v>70</v>
      </c>
      <c r="J1621" s="185">
        <v>40.362279999999998</v>
      </c>
    </row>
    <row r="1622" spans="2:10" x14ac:dyDescent="0.25">
      <c r="B1622" s="511"/>
      <c r="C1622" s="508"/>
      <c r="D1622" s="508"/>
      <c r="E1622" s="186">
        <v>1842400840</v>
      </c>
      <c r="F1622" s="190" t="s">
        <v>1249</v>
      </c>
      <c r="G1622" s="184"/>
      <c r="H1622" s="184">
        <v>200</v>
      </c>
      <c r="I1622" s="184">
        <v>160</v>
      </c>
      <c r="J1622" s="185">
        <v>84.526589999999999</v>
      </c>
    </row>
    <row r="1623" spans="2:10" x14ac:dyDescent="0.25">
      <c r="B1623" s="511"/>
      <c r="C1623" s="508"/>
      <c r="D1623" s="509"/>
      <c r="E1623" s="186">
        <v>1842401750</v>
      </c>
      <c r="F1623" s="190" t="s">
        <v>1250</v>
      </c>
      <c r="G1623" s="184"/>
      <c r="H1623" s="184">
        <v>200</v>
      </c>
      <c r="I1623" s="184">
        <v>400</v>
      </c>
      <c r="J1623" s="185">
        <v>196.84811999999999</v>
      </c>
    </row>
    <row r="1624" spans="2:10" ht="20.399999999999999" x14ac:dyDescent="0.25">
      <c r="B1624" s="511"/>
      <c r="C1624" s="508"/>
      <c r="D1624" s="255" t="s">
        <v>1191</v>
      </c>
      <c r="E1624" s="191"/>
      <c r="F1624" s="191"/>
      <c r="G1624" s="192">
        <v>6.7</v>
      </c>
      <c r="H1624" s="192">
        <v>2890</v>
      </c>
      <c r="I1624" s="192">
        <v>3110</v>
      </c>
      <c r="J1624" s="193">
        <v>2639.4301099999998</v>
      </c>
    </row>
    <row r="1625" spans="2:10" x14ac:dyDescent="0.25">
      <c r="B1625" s="511"/>
      <c r="C1625" s="508"/>
      <c r="D1625" s="507" t="s">
        <v>206</v>
      </c>
      <c r="E1625" s="186">
        <v>1847100110</v>
      </c>
      <c r="F1625" s="190" t="s">
        <v>1251</v>
      </c>
      <c r="G1625" s="184">
        <v>0.8</v>
      </c>
      <c r="H1625" s="184">
        <v>115</v>
      </c>
      <c r="I1625" s="184">
        <v>114</v>
      </c>
      <c r="J1625" s="185">
        <v>101.5599</v>
      </c>
    </row>
    <row r="1626" spans="2:10" x14ac:dyDescent="0.25">
      <c r="B1626" s="511"/>
      <c r="C1626" s="508"/>
      <c r="D1626" s="508"/>
      <c r="E1626" s="186">
        <v>1847100130</v>
      </c>
      <c r="F1626" s="190" t="s">
        <v>265</v>
      </c>
      <c r="G1626" s="184"/>
      <c r="H1626" s="184">
        <v>0</v>
      </c>
      <c r="I1626" s="184">
        <v>5</v>
      </c>
      <c r="J1626" s="185">
        <v>0.41980000000000001</v>
      </c>
    </row>
    <row r="1627" spans="2:10" x14ac:dyDescent="0.25">
      <c r="B1627" s="511"/>
      <c r="C1627" s="508"/>
      <c r="D1627" s="508"/>
      <c r="E1627" s="186">
        <v>1847100140</v>
      </c>
      <c r="F1627" s="190" t="s">
        <v>266</v>
      </c>
      <c r="G1627" s="184"/>
      <c r="H1627" s="184">
        <v>5</v>
      </c>
      <c r="I1627" s="184">
        <v>0</v>
      </c>
      <c r="J1627" s="185">
        <v>4.3015699999999999</v>
      </c>
    </row>
    <row r="1628" spans="2:10" x14ac:dyDescent="0.25">
      <c r="B1628" s="511"/>
      <c r="C1628" s="508"/>
      <c r="D1628" s="508"/>
      <c r="E1628" s="186">
        <v>1847100840</v>
      </c>
      <c r="F1628" s="190" t="s">
        <v>1252</v>
      </c>
      <c r="G1628" s="184"/>
      <c r="H1628" s="184">
        <v>320</v>
      </c>
      <c r="I1628" s="184">
        <v>320</v>
      </c>
      <c r="J1628" s="185">
        <v>254.77264000000002</v>
      </c>
    </row>
    <row r="1629" spans="2:10" x14ac:dyDescent="0.25">
      <c r="B1629" s="511"/>
      <c r="C1629" s="508"/>
      <c r="D1629" s="508"/>
      <c r="E1629" s="186">
        <v>1847200840</v>
      </c>
      <c r="F1629" s="190" t="s">
        <v>1253</v>
      </c>
      <c r="G1629" s="184"/>
      <c r="H1629" s="184">
        <v>1050</v>
      </c>
      <c r="I1629" s="184">
        <v>850</v>
      </c>
      <c r="J1629" s="185">
        <v>1036.617</v>
      </c>
    </row>
    <row r="1630" spans="2:10" x14ac:dyDescent="0.25">
      <c r="B1630" s="511"/>
      <c r="C1630" s="508"/>
      <c r="D1630" s="508"/>
      <c r="E1630" s="186">
        <v>1847300840</v>
      </c>
      <c r="F1630" s="190" t="s">
        <v>1254</v>
      </c>
      <c r="G1630" s="184"/>
      <c r="H1630" s="184">
        <v>100</v>
      </c>
      <c r="I1630" s="184">
        <v>200</v>
      </c>
      <c r="J1630" s="185">
        <v>99.778190000000009</v>
      </c>
    </row>
    <row r="1631" spans="2:10" x14ac:dyDescent="0.25">
      <c r="B1631" s="511"/>
      <c r="C1631" s="508"/>
      <c r="D1631" s="508"/>
      <c r="E1631" s="186">
        <v>1847400115</v>
      </c>
      <c r="F1631" s="190" t="s">
        <v>264</v>
      </c>
      <c r="G1631" s="184"/>
      <c r="H1631" s="184">
        <v>50</v>
      </c>
      <c r="I1631" s="184">
        <v>50</v>
      </c>
      <c r="J1631" s="185">
        <v>52.822000000000003</v>
      </c>
    </row>
    <row r="1632" spans="2:10" x14ac:dyDescent="0.25">
      <c r="B1632" s="511"/>
      <c r="C1632" s="508"/>
      <c r="D1632" s="508"/>
      <c r="E1632" s="186">
        <v>1847400430</v>
      </c>
      <c r="F1632" s="190" t="s">
        <v>1255</v>
      </c>
      <c r="G1632" s="184"/>
      <c r="H1632" s="184">
        <v>40</v>
      </c>
      <c r="I1632" s="184">
        <v>40</v>
      </c>
      <c r="J1632" s="185">
        <v>7.2388900000000005</v>
      </c>
    </row>
    <row r="1633" spans="2:10" x14ac:dyDescent="0.25">
      <c r="B1633" s="511"/>
      <c r="C1633" s="508"/>
      <c r="D1633" s="508"/>
      <c r="E1633" s="186">
        <v>1847400780</v>
      </c>
      <c r="F1633" s="190" t="s">
        <v>1256</v>
      </c>
      <c r="G1633" s="184"/>
      <c r="H1633" s="184">
        <v>390</v>
      </c>
      <c r="I1633" s="184">
        <v>340</v>
      </c>
      <c r="J1633" s="185">
        <v>273.60496000000001</v>
      </c>
    </row>
    <row r="1634" spans="2:10" x14ac:dyDescent="0.25">
      <c r="B1634" s="511"/>
      <c r="C1634" s="508"/>
      <c r="D1634" s="508"/>
      <c r="E1634" s="186">
        <v>1847400781</v>
      </c>
      <c r="F1634" s="190" t="s">
        <v>1257</v>
      </c>
      <c r="G1634" s="184"/>
      <c r="H1634" s="184">
        <v>-76</v>
      </c>
      <c r="I1634" s="184">
        <v>-76</v>
      </c>
      <c r="J1634" s="185">
        <v>0</v>
      </c>
    </row>
    <row r="1635" spans="2:10" x14ac:dyDescent="0.25">
      <c r="B1635" s="511"/>
      <c r="C1635" s="508"/>
      <c r="D1635" s="508"/>
      <c r="E1635" s="186">
        <v>1847400798</v>
      </c>
      <c r="F1635" s="190" t="s">
        <v>277</v>
      </c>
      <c r="G1635" s="184"/>
      <c r="H1635" s="184">
        <v>46</v>
      </c>
      <c r="I1635" s="184">
        <v>120</v>
      </c>
      <c r="J1635" s="185">
        <v>122.696</v>
      </c>
    </row>
    <row r="1636" spans="2:10" x14ac:dyDescent="0.25">
      <c r="B1636" s="511"/>
      <c r="C1636" s="508"/>
      <c r="D1636" s="508"/>
      <c r="E1636" s="186">
        <v>1847400840</v>
      </c>
      <c r="F1636" s="190" t="s">
        <v>1258</v>
      </c>
      <c r="G1636" s="184"/>
      <c r="H1636" s="184">
        <v>15</v>
      </c>
      <c r="I1636" s="184">
        <v>35</v>
      </c>
      <c r="J1636" s="185">
        <v>13.238</v>
      </c>
    </row>
    <row r="1637" spans="2:10" x14ac:dyDescent="0.25">
      <c r="B1637" s="511"/>
      <c r="C1637" s="508"/>
      <c r="D1637" s="509"/>
      <c r="E1637" s="186">
        <v>1847400930</v>
      </c>
      <c r="F1637" s="190" t="s">
        <v>1259</v>
      </c>
      <c r="G1637" s="184"/>
      <c r="H1637" s="184">
        <v>15</v>
      </c>
      <c r="I1637" s="184">
        <v>15</v>
      </c>
      <c r="J1637" s="185">
        <v>14.22954</v>
      </c>
    </row>
    <row r="1638" spans="2:10" x14ac:dyDescent="0.25">
      <c r="B1638" s="511"/>
      <c r="C1638" s="508"/>
      <c r="D1638" s="255" t="s">
        <v>1197</v>
      </c>
      <c r="E1638" s="191"/>
      <c r="F1638" s="191"/>
      <c r="G1638" s="192">
        <v>0.8</v>
      </c>
      <c r="H1638" s="192">
        <v>2070</v>
      </c>
      <c r="I1638" s="192">
        <v>2013</v>
      </c>
      <c r="J1638" s="193">
        <v>1981.2784900000001</v>
      </c>
    </row>
    <row r="1639" spans="2:10" x14ac:dyDescent="0.25">
      <c r="B1639" s="511"/>
      <c r="C1639" s="508"/>
      <c r="D1639" s="507" t="s">
        <v>207</v>
      </c>
      <c r="E1639" s="186">
        <v>1846300840</v>
      </c>
      <c r="F1639" s="190" t="s">
        <v>1260</v>
      </c>
      <c r="G1639" s="184"/>
      <c r="H1639" s="184">
        <v>110</v>
      </c>
      <c r="I1639" s="184">
        <v>120</v>
      </c>
      <c r="J1639" s="185">
        <v>108.7533</v>
      </c>
    </row>
    <row r="1640" spans="2:10" x14ac:dyDescent="0.25">
      <c r="B1640" s="511"/>
      <c r="C1640" s="508"/>
      <c r="D1640" s="508"/>
      <c r="E1640" s="186">
        <v>1846500840</v>
      </c>
      <c r="F1640" s="190" t="s">
        <v>1261</v>
      </c>
      <c r="G1640" s="184"/>
      <c r="H1640" s="184">
        <v>15000</v>
      </c>
      <c r="I1640" s="184">
        <v>12900</v>
      </c>
      <c r="J1640" s="185">
        <v>12936.775</v>
      </c>
    </row>
    <row r="1641" spans="2:10" x14ac:dyDescent="0.25">
      <c r="B1641" s="511"/>
      <c r="C1641" s="508"/>
      <c r="D1641" s="508"/>
      <c r="E1641" s="186">
        <v>1846600840</v>
      </c>
      <c r="F1641" s="190" t="s">
        <v>1262</v>
      </c>
      <c r="G1641" s="184"/>
      <c r="H1641" s="184">
        <v>1200</v>
      </c>
      <c r="I1641" s="184">
        <v>1100</v>
      </c>
      <c r="J1641" s="185">
        <v>1143.8699999999999</v>
      </c>
    </row>
    <row r="1642" spans="2:10" x14ac:dyDescent="0.25">
      <c r="B1642" s="511"/>
      <c r="C1642" s="508"/>
      <c r="D1642" s="508"/>
      <c r="E1642" s="186">
        <v>1846700840</v>
      </c>
      <c r="F1642" s="190" t="s">
        <v>1263</v>
      </c>
      <c r="G1642" s="184"/>
      <c r="H1642" s="184">
        <v>4800</v>
      </c>
      <c r="I1642" s="184">
        <v>4200</v>
      </c>
      <c r="J1642" s="185">
        <v>3926.0929999999998</v>
      </c>
    </row>
    <row r="1643" spans="2:10" x14ac:dyDescent="0.25">
      <c r="B1643" s="511"/>
      <c r="C1643" s="508"/>
      <c r="D1643" s="508"/>
      <c r="E1643" s="186">
        <v>1846710115</v>
      </c>
      <c r="F1643" s="190" t="s">
        <v>264</v>
      </c>
      <c r="G1643" s="184"/>
      <c r="H1643" s="184">
        <v>50</v>
      </c>
      <c r="I1643" s="184">
        <v>50</v>
      </c>
      <c r="J1643" s="185">
        <v>52.822000000000003</v>
      </c>
    </row>
    <row r="1644" spans="2:10" x14ac:dyDescent="0.25">
      <c r="B1644" s="511"/>
      <c r="C1644" s="508"/>
      <c r="D1644" s="508"/>
      <c r="E1644" s="186">
        <v>1846710750</v>
      </c>
      <c r="F1644" s="190" t="s">
        <v>291</v>
      </c>
      <c r="G1644" s="184"/>
      <c r="H1644" s="184">
        <v>130</v>
      </c>
      <c r="I1644" s="184">
        <v>130</v>
      </c>
      <c r="J1644" s="185">
        <v>115.813</v>
      </c>
    </row>
    <row r="1645" spans="2:10" x14ac:dyDescent="0.25">
      <c r="B1645" s="511"/>
      <c r="C1645" s="508"/>
      <c r="D1645" s="508"/>
      <c r="E1645" s="186">
        <v>1846710798</v>
      </c>
      <c r="F1645" s="190" t="s">
        <v>277</v>
      </c>
      <c r="G1645" s="184"/>
      <c r="H1645" s="184">
        <v>0</v>
      </c>
      <c r="I1645" s="184">
        <v>120</v>
      </c>
      <c r="J1645" s="185">
        <v>122.696</v>
      </c>
    </row>
    <row r="1646" spans="2:10" x14ac:dyDescent="0.25">
      <c r="B1646" s="511"/>
      <c r="C1646" s="508"/>
      <c r="D1646" s="509"/>
      <c r="E1646" s="186">
        <v>1846800840</v>
      </c>
      <c r="F1646" s="190" t="s">
        <v>1264</v>
      </c>
      <c r="G1646" s="184"/>
      <c r="H1646" s="184">
        <v>1350</v>
      </c>
      <c r="I1646" s="184">
        <v>1100</v>
      </c>
      <c r="J1646" s="185">
        <v>1210.443</v>
      </c>
    </row>
    <row r="1647" spans="2:10" x14ac:dyDescent="0.25">
      <c r="B1647" s="511"/>
      <c r="C1647" s="508"/>
      <c r="D1647" s="255" t="s">
        <v>1204</v>
      </c>
      <c r="E1647" s="191"/>
      <c r="F1647" s="191"/>
      <c r="G1647" s="192"/>
      <c r="H1647" s="192">
        <v>22640</v>
      </c>
      <c r="I1647" s="192">
        <v>19720</v>
      </c>
      <c r="J1647" s="193">
        <v>19617.265299999999</v>
      </c>
    </row>
    <row r="1648" spans="2:10" x14ac:dyDescent="0.25">
      <c r="B1648" s="511"/>
      <c r="C1648" s="508"/>
      <c r="D1648" s="507" t="s">
        <v>208</v>
      </c>
      <c r="E1648" s="186">
        <v>1845100840</v>
      </c>
      <c r="F1648" s="190" t="s">
        <v>1265</v>
      </c>
      <c r="G1648" s="184"/>
      <c r="H1648" s="184">
        <v>46600</v>
      </c>
      <c r="I1648" s="184">
        <v>41000</v>
      </c>
      <c r="J1648" s="185">
        <v>41365.31</v>
      </c>
    </row>
    <row r="1649" spans="2:10" x14ac:dyDescent="0.25">
      <c r="B1649" s="511"/>
      <c r="C1649" s="508"/>
      <c r="D1649" s="508"/>
      <c r="E1649" s="186">
        <v>1845200840</v>
      </c>
      <c r="F1649" s="190" t="s">
        <v>1266</v>
      </c>
      <c r="G1649" s="184"/>
      <c r="H1649" s="184">
        <v>3560</v>
      </c>
      <c r="I1649" s="184">
        <v>3560</v>
      </c>
      <c r="J1649" s="185">
        <v>3142.4670000000001</v>
      </c>
    </row>
    <row r="1650" spans="2:10" x14ac:dyDescent="0.25">
      <c r="B1650" s="511"/>
      <c r="C1650" s="508"/>
      <c r="D1650" s="508"/>
      <c r="E1650" s="186">
        <v>1845202840</v>
      </c>
      <c r="F1650" s="190" t="s">
        <v>1210</v>
      </c>
      <c r="G1650" s="184"/>
      <c r="H1650" s="184">
        <v>1200</v>
      </c>
      <c r="I1650" s="184">
        <v>1000</v>
      </c>
      <c r="J1650" s="185">
        <v>958.28</v>
      </c>
    </row>
    <row r="1651" spans="2:10" x14ac:dyDescent="0.25">
      <c r="B1651" s="511"/>
      <c r="C1651" s="508"/>
      <c r="D1651" s="508"/>
      <c r="E1651" s="186">
        <v>1845210115</v>
      </c>
      <c r="F1651" s="190" t="s">
        <v>264</v>
      </c>
      <c r="G1651" s="184"/>
      <c r="H1651" s="184">
        <v>50</v>
      </c>
      <c r="I1651" s="184">
        <v>50</v>
      </c>
      <c r="J1651" s="185">
        <v>52.822000000000003</v>
      </c>
    </row>
    <row r="1652" spans="2:10" x14ac:dyDescent="0.25">
      <c r="B1652" s="511"/>
      <c r="C1652" s="508"/>
      <c r="D1652" s="508"/>
      <c r="E1652" s="186">
        <v>1845210798</v>
      </c>
      <c r="F1652" s="190" t="s">
        <v>277</v>
      </c>
      <c r="G1652" s="184"/>
      <c r="H1652" s="184">
        <v>35</v>
      </c>
      <c r="I1652" s="184">
        <v>120</v>
      </c>
      <c r="J1652" s="185">
        <v>122.696</v>
      </c>
    </row>
    <row r="1653" spans="2:10" x14ac:dyDescent="0.25">
      <c r="B1653" s="511"/>
      <c r="C1653" s="508"/>
      <c r="D1653" s="508"/>
      <c r="E1653" s="186">
        <v>1845300840</v>
      </c>
      <c r="F1653" s="190" t="s">
        <v>1267</v>
      </c>
      <c r="G1653" s="184"/>
      <c r="H1653" s="184">
        <v>2800</v>
      </c>
      <c r="I1653" s="184">
        <v>2300</v>
      </c>
      <c r="J1653" s="185">
        <v>2100</v>
      </c>
    </row>
    <row r="1654" spans="2:10" x14ac:dyDescent="0.25">
      <c r="B1654" s="511"/>
      <c r="C1654" s="508"/>
      <c r="D1654" s="508"/>
      <c r="E1654" s="186">
        <v>1845300842</v>
      </c>
      <c r="F1654" s="190" t="s">
        <v>167</v>
      </c>
      <c r="G1654" s="184"/>
      <c r="H1654" s="184">
        <v>0</v>
      </c>
      <c r="I1654" s="184">
        <v>100</v>
      </c>
      <c r="J1654" s="185">
        <v>98.380099999999999</v>
      </c>
    </row>
    <row r="1655" spans="2:10" x14ac:dyDescent="0.25">
      <c r="B1655" s="511"/>
      <c r="C1655" s="508"/>
      <c r="D1655" s="508"/>
      <c r="E1655" s="186">
        <v>1845400115</v>
      </c>
      <c r="F1655" s="190" t="s">
        <v>264</v>
      </c>
      <c r="G1655" s="184"/>
      <c r="H1655" s="184">
        <v>50</v>
      </c>
      <c r="I1655" s="184">
        <v>50</v>
      </c>
      <c r="J1655" s="185">
        <v>52.822000000000003</v>
      </c>
    </row>
    <row r="1656" spans="2:10" x14ac:dyDescent="0.25">
      <c r="B1656" s="511"/>
      <c r="C1656" s="508"/>
      <c r="D1656" s="509"/>
      <c r="E1656" s="186">
        <v>1845400798</v>
      </c>
      <c r="F1656" s="190" t="s">
        <v>277</v>
      </c>
      <c r="G1656" s="184"/>
      <c r="H1656" s="184">
        <v>96</v>
      </c>
      <c r="I1656" s="184">
        <v>120</v>
      </c>
      <c r="J1656" s="185">
        <v>122.696</v>
      </c>
    </row>
    <row r="1657" spans="2:10" ht="30.6" x14ac:dyDescent="0.25">
      <c r="B1657" s="511"/>
      <c r="C1657" s="508"/>
      <c r="D1657" s="255" t="s">
        <v>1212</v>
      </c>
      <c r="E1657" s="191"/>
      <c r="F1657" s="191"/>
      <c r="G1657" s="192"/>
      <c r="H1657" s="192">
        <v>54391</v>
      </c>
      <c r="I1657" s="192">
        <v>48300</v>
      </c>
      <c r="J1657" s="193">
        <v>48015.473100000003</v>
      </c>
    </row>
    <row r="1658" spans="2:10" x14ac:dyDescent="0.25">
      <c r="B1658" s="511"/>
      <c r="C1658" s="508"/>
      <c r="D1658" s="507" t="s">
        <v>209</v>
      </c>
      <c r="E1658" s="186">
        <v>1844300840</v>
      </c>
      <c r="F1658" s="190" t="s">
        <v>1268</v>
      </c>
      <c r="G1658" s="184"/>
      <c r="H1658" s="184">
        <v>5400</v>
      </c>
      <c r="I1658" s="184">
        <v>5400</v>
      </c>
      <c r="J1658" s="185">
        <v>5344.72</v>
      </c>
    </row>
    <row r="1659" spans="2:10" x14ac:dyDescent="0.25">
      <c r="B1659" s="511"/>
      <c r="C1659" s="508"/>
      <c r="D1659" s="508"/>
      <c r="E1659" s="186">
        <v>1844400110</v>
      </c>
      <c r="F1659" s="190" t="s">
        <v>1269</v>
      </c>
      <c r="G1659" s="184">
        <v>16</v>
      </c>
      <c r="H1659" s="184">
        <v>2900</v>
      </c>
      <c r="I1659" s="184">
        <v>2410</v>
      </c>
      <c r="J1659" s="185">
        <v>2268.8648499999999</v>
      </c>
    </row>
    <row r="1660" spans="2:10" x14ac:dyDescent="0.25">
      <c r="B1660" s="511"/>
      <c r="C1660" s="508"/>
      <c r="D1660" s="508"/>
      <c r="E1660" s="186">
        <v>1844400115</v>
      </c>
      <c r="F1660" s="190" t="s">
        <v>264</v>
      </c>
      <c r="G1660" s="184"/>
      <c r="H1660" s="184">
        <v>50</v>
      </c>
      <c r="I1660" s="184">
        <v>50</v>
      </c>
      <c r="J1660" s="185">
        <v>52.822000000000003</v>
      </c>
    </row>
    <row r="1661" spans="2:10" x14ac:dyDescent="0.25">
      <c r="B1661" s="511"/>
      <c r="C1661" s="508"/>
      <c r="D1661" s="508"/>
      <c r="E1661" s="186">
        <v>1844400130</v>
      </c>
      <c r="F1661" s="190" t="s">
        <v>265</v>
      </c>
      <c r="G1661" s="184"/>
      <c r="H1661" s="184">
        <v>70</v>
      </c>
      <c r="I1661" s="184">
        <v>70</v>
      </c>
      <c r="J1661" s="185">
        <v>65.504139999999992</v>
      </c>
    </row>
    <row r="1662" spans="2:10" x14ac:dyDescent="0.25">
      <c r="B1662" s="511"/>
      <c r="C1662" s="508"/>
      <c r="D1662" s="508"/>
      <c r="E1662" s="186">
        <v>1844400140</v>
      </c>
      <c r="F1662" s="190" t="s">
        <v>266</v>
      </c>
      <c r="G1662" s="184"/>
      <c r="H1662" s="184">
        <v>70</v>
      </c>
      <c r="I1662" s="184">
        <v>70</v>
      </c>
      <c r="J1662" s="185">
        <v>55.228300000000004</v>
      </c>
    </row>
    <row r="1663" spans="2:10" x14ac:dyDescent="0.25">
      <c r="B1663" s="511"/>
      <c r="C1663" s="508"/>
      <c r="D1663" s="508"/>
      <c r="E1663" s="186">
        <v>1844400210</v>
      </c>
      <c r="F1663" s="190" t="s">
        <v>267</v>
      </c>
      <c r="G1663" s="184">
        <v>0.5</v>
      </c>
      <c r="H1663" s="184">
        <v>250</v>
      </c>
      <c r="I1663" s="184">
        <v>180</v>
      </c>
      <c r="J1663" s="185">
        <v>373.75387000000001</v>
      </c>
    </row>
    <row r="1664" spans="2:10" x14ac:dyDescent="0.25">
      <c r="B1664" s="511"/>
      <c r="C1664" s="508"/>
      <c r="D1664" s="508"/>
      <c r="E1664" s="186">
        <v>1844400750</v>
      </c>
      <c r="F1664" s="190" t="s">
        <v>967</v>
      </c>
      <c r="G1664" s="184"/>
      <c r="H1664" s="184">
        <v>200</v>
      </c>
      <c r="I1664" s="184">
        <v>170</v>
      </c>
      <c r="J1664" s="185">
        <v>95.99</v>
      </c>
    </row>
    <row r="1665" spans="2:10" x14ac:dyDescent="0.25">
      <c r="B1665" s="511"/>
      <c r="C1665" s="508"/>
      <c r="D1665" s="508"/>
      <c r="E1665" s="186">
        <v>1844400798</v>
      </c>
      <c r="F1665" s="190" t="s">
        <v>277</v>
      </c>
      <c r="G1665" s="184"/>
      <c r="H1665" s="184">
        <v>79</v>
      </c>
      <c r="I1665" s="184">
        <v>120</v>
      </c>
      <c r="J1665" s="185">
        <v>122.696</v>
      </c>
    </row>
    <row r="1666" spans="2:10" x14ac:dyDescent="0.25">
      <c r="B1666" s="511"/>
      <c r="C1666" s="508"/>
      <c r="D1666" s="508"/>
      <c r="E1666" s="186">
        <v>1844400840</v>
      </c>
      <c r="F1666" s="190" t="s">
        <v>1270</v>
      </c>
      <c r="G1666" s="184"/>
      <c r="H1666" s="184">
        <v>2000</v>
      </c>
      <c r="I1666" s="184">
        <v>2130</v>
      </c>
      <c r="J1666" s="185">
        <v>1951.4833999999998</v>
      </c>
    </row>
    <row r="1667" spans="2:10" x14ac:dyDescent="0.25">
      <c r="B1667" s="511"/>
      <c r="C1667" s="508"/>
      <c r="D1667" s="508"/>
      <c r="E1667" s="186">
        <v>1844410780</v>
      </c>
      <c r="F1667" s="190" t="s">
        <v>1271</v>
      </c>
      <c r="G1667" s="184"/>
      <c r="H1667" s="184">
        <v>34</v>
      </c>
      <c r="I1667" s="184">
        <v>34</v>
      </c>
      <c r="J1667" s="185">
        <v>16.514759999999999</v>
      </c>
    </row>
    <row r="1668" spans="2:10" x14ac:dyDescent="0.25">
      <c r="B1668" s="511"/>
      <c r="C1668" s="508"/>
      <c r="D1668" s="508"/>
      <c r="E1668" s="186">
        <v>1844500820</v>
      </c>
      <c r="F1668" s="190" t="s">
        <v>1272</v>
      </c>
      <c r="G1668" s="184"/>
      <c r="H1668" s="184">
        <v>120</v>
      </c>
      <c r="I1668" s="184">
        <v>120</v>
      </c>
      <c r="J1668" s="185">
        <v>76.185000000000002</v>
      </c>
    </row>
    <row r="1669" spans="2:10" x14ac:dyDescent="0.25">
      <c r="B1669" s="511"/>
      <c r="C1669" s="508"/>
      <c r="D1669" s="509"/>
      <c r="E1669" s="186">
        <v>1844500841</v>
      </c>
      <c r="F1669" s="190" t="s">
        <v>1273</v>
      </c>
      <c r="G1669" s="184"/>
      <c r="H1669" s="184">
        <v>420</v>
      </c>
      <c r="I1669" s="184">
        <v>260</v>
      </c>
      <c r="J1669" s="185">
        <v>276.49690999999996</v>
      </c>
    </row>
    <row r="1670" spans="2:10" x14ac:dyDescent="0.25">
      <c r="B1670" s="511"/>
      <c r="C1670" s="508"/>
      <c r="D1670" s="255" t="s">
        <v>1219</v>
      </c>
      <c r="E1670" s="191"/>
      <c r="F1670" s="191"/>
      <c r="G1670" s="192">
        <v>16.5</v>
      </c>
      <c r="H1670" s="192">
        <v>11593</v>
      </c>
      <c r="I1670" s="192">
        <v>11014</v>
      </c>
      <c r="J1670" s="193">
        <v>10700.259229999998</v>
      </c>
    </row>
    <row r="1671" spans="2:10" x14ac:dyDescent="0.25">
      <c r="B1671" s="511"/>
      <c r="C1671" s="508"/>
      <c r="D1671" s="507" t="s">
        <v>210</v>
      </c>
      <c r="E1671" s="186">
        <v>1843500110</v>
      </c>
      <c r="F1671" s="190" t="s">
        <v>1274</v>
      </c>
      <c r="G1671" s="184"/>
      <c r="H1671" s="184">
        <v>0</v>
      </c>
      <c r="I1671" s="184">
        <v>0</v>
      </c>
      <c r="J1671" s="185">
        <v>7.9177799999999996</v>
      </c>
    </row>
    <row r="1672" spans="2:10" x14ac:dyDescent="0.25">
      <c r="B1672" s="511"/>
      <c r="C1672" s="508"/>
      <c r="D1672" s="508"/>
      <c r="E1672" s="186">
        <v>1843500840</v>
      </c>
      <c r="F1672" s="190" t="s">
        <v>1275</v>
      </c>
      <c r="G1672" s="184"/>
      <c r="H1672" s="184">
        <v>2700</v>
      </c>
      <c r="I1672" s="184">
        <v>2700</v>
      </c>
      <c r="J1672" s="185">
        <v>2726.6781499999997</v>
      </c>
    </row>
    <row r="1673" spans="2:10" x14ac:dyDescent="0.25">
      <c r="B1673" s="511"/>
      <c r="C1673" s="508"/>
      <c r="D1673" s="508"/>
      <c r="E1673" s="186">
        <v>1843500841</v>
      </c>
      <c r="F1673" s="190" t="s">
        <v>1276</v>
      </c>
      <c r="G1673" s="184"/>
      <c r="H1673" s="184">
        <v>50</v>
      </c>
      <c r="I1673" s="184">
        <v>50</v>
      </c>
      <c r="J1673" s="185">
        <v>36.2378</v>
      </c>
    </row>
    <row r="1674" spans="2:10" x14ac:dyDescent="0.25">
      <c r="B1674" s="511"/>
      <c r="C1674" s="508"/>
      <c r="D1674" s="508"/>
      <c r="E1674" s="186">
        <v>1843800840</v>
      </c>
      <c r="F1674" s="190" t="s">
        <v>1277</v>
      </c>
      <c r="G1674" s="184"/>
      <c r="H1674" s="184">
        <v>10000</v>
      </c>
      <c r="I1674" s="184">
        <v>10000</v>
      </c>
      <c r="J1674" s="185">
        <v>9372.8230000000003</v>
      </c>
    </row>
    <row r="1675" spans="2:10" x14ac:dyDescent="0.25">
      <c r="B1675" s="511"/>
      <c r="C1675" s="508"/>
      <c r="D1675" s="509"/>
      <c r="E1675" s="186">
        <v>1843900840</v>
      </c>
      <c r="F1675" s="190" t="s">
        <v>1278</v>
      </c>
      <c r="G1675" s="184"/>
      <c r="H1675" s="184">
        <v>1200</v>
      </c>
      <c r="I1675" s="184">
        <v>1200</v>
      </c>
      <c r="J1675" s="185">
        <v>1038.001</v>
      </c>
    </row>
    <row r="1676" spans="2:10" ht="20.399999999999999" x14ac:dyDescent="0.25">
      <c r="B1676" s="511"/>
      <c r="C1676" s="508"/>
      <c r="D1676" s="255" t="s">
        <v>1225</v>
      </c>
      <c r="E1676" s="191"/>
      <c r="F1676" s="191"/>
      <c r="G1676" s="192"/>
      <c r="H1676" s="192">
        <v>13950</v>
      </c>
      <c r="I1676" s="192">
        <v>13950</v>
      </c>
      <c r="J1676" s="193">
        <v>13181.657730000001</v>
      </c>
    </row>
    <row r="1677" spans="2:10" x14ac:dyDescent="0.25">
      <c r="B1677" s="511"/>
      <c r="C1677" s="508"/>
      <c r="D1677" s="507" t="s">
        <v>211</v>
      </c>
      <c r="E1677" s="186">
        <v>1849000110</v>
      </c>
      <c r="F1677" s="190" t="s">
        <v>1279</v>
      </c>
      <c r="G1677" s="184">
        <v>1.5</v>
      </c>
      <c r="H1677" s="184">
        <v>250</v>
      </c>
      <c r="I1677" s="184">
        <v>230</v>
      </c>
      <c r="J1677" s="185">
        <v>230.7329</v>
      </c>
    </row>
    <row r="1678" spans="2:10" x14ac:dyDescent="0.25">
      <c r="B1678" s="511"/>
      <c r="C1678" s="508"/>
      <c r="D1678" s="508"/>
      <c r="E1678" s="186">
        <v>1849000130</v>
      </c>
      <c r="F1678" s="190" t="s">
        <v>265</v>
      </c>
      <c r="G1678" s="184"/>
      <c r="H1678" s="184">
        <v>30</v>
      </c>
      <c r="I1678" s="184">
        <v>20</v>
      </c>
      <c r="J1678" s="185">
        <v>15.79739</v>
      </c>
    </row>
    <row r="1679" spans="2:10" x14ac:dyDescent="0.25">
      <c r="B1679" s="511"/>
      <c r="C1679" s="508"/>
      <c r="D1679" s="508"/>
      <c r="E1679" s="186">
        <v>1849000140</v>
      </c>
      <c r="F1679" s="190" t="s">
        <v>266</v>
      </c>
      <c r="G1679" s="184"/>
      <c r="H1679" s="184">
        <v>20</v>
      </c>
      <c r="I1679" s="184">
        <v>20</v>
      </c>
      <c r="J1679" s="185">
        <v>17.81268</v>
      </c>
    </row>
    <row r="1680" spans="2:10" x14ac:dyDescent="0.25">
      <c r="B1680" s="511"/>
      <c r="C1680" s="508"/>
      <c r="D1680" s="509"/>
      <c r="E1680" s="186">
        <v>1849000840</v>
      </c>
      <c r="F1680" s="190" t="s">
        <v>1280</v>
      </c>
      <c r="G1680" s="184"/>
      <c r="H1680" s="184">
        <v>100</v>
      </c>
      <c r="I1680" s="184">
        <v>150</v>
      </c>
      <c r="J1680" s="185">
        <v>82.559110000000004</v>
      </c>
    </row>
    <row r="1681" spans="2:10" ht="20.399999999999999" x14ac:dyDescent="0.25">
      <c r="B1681" s="511"/>
      <c r="C1681" s="509"/>
      <c r="D1681" s="255" t="s">
        <v>1227</v>
      </c>
      <c r="E1681" s="191"/>
      <c r="F1681" s="191"/>
      <c r="G1681" s="192">
        <v>1.5</v>
      </c>
      <c r="H1681" s="192">
        <v>400</v>
      </c>
      <c r="I1681" s="192">
        <v>420</v>
      </c>
      <c r="J1681" s="193">
        <v>346.90208000000007</v>
      </c>
    </row>
    <row r="1682" spans="2:10" ht="20.399999999999999" x14ac:dyDescent="0.25">
      <c r="B1682" s="512"/>
      <c r="C1682" s="258" t="s">
        <v>19</v>
      </c>
      <c r="D1682" s="259"/>
      <c r="E1682" s="197"/>
      <c r="F1682" s="197"/>
      <c r="G1682" s="198">
        <v>131</v>
      </c>
      <c r="H1682" s="198">
        <v>136796</v>
      </c>
      <c r="I1682" s="198">
        <v>127291</v>
      </c>
      <c r="J1682" s="199">
        <v>121804.48237000004</v>
      </c>
    </row>
    <row r="1683" spans="2:10" ht="40.799999999999997" x14ac:dyDescent="0.25">
      <c r="B1683" s="248" t="s">
        <v>212</v>
      </c>
      <c r="C1683" s="249"/>
      <c r="D1683" s="249"/>
      <c r="E1683" s="200"/>
      <c r="F1683" s="200"/>
      <c r="G1683" s="201">
        <v>131</v>
      </c>
      <c r="H1683" s="201">
        <v>41265</v>
      </c>
      <c r="I1683" s="201">
        <v>39331</v>
      </c>
      <c r="J1683" s="202">
        <v>33219.314190000005</v>
      </c>
    </row>
    <row r="1684" spans="2:10" ht="21" customHeight="1" x14ac:dyDescent="0.25">
      <c r="B1684" s="510" t="s">
        <v>113</v>
      </c>
      <c r="C1684" s="507" t="s">
        <v>14</v>
      </c>
      <c r="D1684" s="507" t="s">
        <v>113</v>
      </c>
      <c r="E1684" s="186">
        <v>1618000110</v>
      </c>
      <c r="F1684" s="190" t="s">
        <v>138</v>
      </c>
      <c r="G1684" s="184">
        <v>4</v>
      </c>
      <c r="H1684" s="184">
        <v>1070</v>
      </c>
      <c r="I1684" s="184">
        <v>650</v>
      </c>
      <c r="J1684" s="185">
        <v>509.75539000000003</v>
      </c>
    </row>
    <row r="1685" spans="2:10" x14ac:dyDescent="0.25">
      <c r="B1685" s="511"/>
      <c r="C1685" s="508"/>
      <c r="D1685" s="508"/>
      <c r="E1685" s="186">
        <v>1618000130</v>
      </c>
      <c r="F1685" s="190" t="s">
        <v>265</v>
      </c>
      <c r="G1685" s="184"/>
      <c r="H1685" s="184">
        <v>60</v>
      </c>
      <c r="I1685" s="184">
        <v>50</v>
      </c>
      <c r="J1685" s="185">
        <v>52.01923</v>
      </c>
    </row>
    <row r="1686" spans="2:10" x14ac:dyDescent="0.25">
      <c r="B1686" s="511"/>
      <c r="C1686" s="508"/>
      <c r="D1686" s="508"/>
      <c r="E1686" s="186">
        <v>1618000140</v>
      </c>
      <c r="F1686" s="190" t="s">
        <v>219</v>
      </c>
      <c r="G1686" s="184"/>
      <c r="H1686" s="184">
        <v>50</v>
      </c>
      <c r="I1686" s="184">
        <v>40</v>
      </c>
      <c r="J1686" s="185">
        <v>39.752360000000003</v>
      </c>
    </row>
    <row r="1687" spans="2:10" x14ac:dyDescent="0.25">
      <c r="B1687" s="511"/>
      <c r="C1687" s="508"/>
      <c r="D1687" s="508"/>
      <c r="E1687" s="186">
        <v>1618000780</v>
      </c>
      <c r="F1687" s="190" t="s">
        <v>1281</v>
      </c>
      <c r="G1687" s="184"/>
      <c r="H1687" s="184">
        <v>40</v>
      </c>
      <c r="I1687" s="184">
        <v>40</v>
      </c>
      <c r="J1687" s="185">
        <v>10.4856</v>
      </c>
    </row>
    <row r="1688" spans="2:10" x14ac:dyDescent="0.25">
      <c r="B1688" s="511"/>
      <c r="C1688" s="508"/>
      <c r="D1688" s="508"/>
      <c r="E1688" s="186">
        <v>1731000750</v>
      </c>
      <c r="F1688" s="190" t="s">
        <v>1282</v>
      </c>
      <c r="G1688" s="184"/>
      <c r="H1688" s="184">
        <v>546</v>
      </c>
      <c r="I1688" s="184">
        <v>250</v>
      </c>
      <c r="J1688" s="185">
        <v>175.3245</v>
      </c>
    </row>
    <row r="1689" spans="2:10" x14ac:dyDescent="0.25">
      <c r="B1689" s="511"/>
      <c r="C1689" s="508"/>
      <c r="D1689" s="509"/>
      <c r="E1689" s="186">
        <v>1762000780</v>
      </c>
      <c r="F1689" s="190" t="s">
        <v>1283</v>
      </c>
      <c r="G1689" s="184"/>
      <c r="H1689" s="184">
        <v>50</v>
      </c>
      <c r="I1689" s="184">
        <v>50</v>
      </c>
      <c r="J1689" s="185">
        <v>0</v>
      </c>
    </row>
    <row r="1690" spans="2:10" ht="20.399999999999999" x14ac:dyDescent="0.25">
      <c r="B1690" s="511"/>
      <c r="C1690" s="509"/>
      <c r="D1690" s="255" t="s">
        <v>245</v>
      </c>
      <c r="E1690" s="191"/>
      <c r="F1690" s="191"/>
      <c r="G1690" s="192">
        <v>4</v>
      </c>
      <c r="H1690" s="192">
        <v>1816</v>
      </c>
      <c r="I1690" s="192">
        <v>1080</v>
      </c>
      <c r="J1690" s="193">
        <v>787.33708000000001</v>
      </c>
    </row>
    <row r="1691" spans="2:10" ht="20.399999999999999" x14ac:dyDescent="0.25">
      <c r="B1691" s="512"/>
      <c r="C1691" s="258" t="s">
        <v>19</v>
      </c>
      <c r="D1691" s="259"/>
      <c r="E1691" s="197"/>
      <c r="F1691" s="197"/>
      <c r="G1691" s="198">
        <v>4</v>
      </c>
      <c r="H1691" s="198">
        <v>1816</v>
      </c>
      <c r="I1691" s="198">
        <v>1080</v>
      </c>
      <c r="J1691" s="199">
        <v>787.33708000000001</v>
      </c>
    </row>
    <row r="1692" spans="2:10" ht="40.799999999999997" x14ac:dyDescent="0.25">
      <c r="B1692" s="248" t="s">
        <v>245</v>
      </c>
      <c r="C1692" s="249"/>
      <c r="D1692" s="249"/>
      <c r="E1692" s="200"/>
      <c r="F1692" s="200"/>
      <c r="G1692" s="201">
        <v>4</v>
      </c>
      <c r="H1692" s="201">
        <v>1816</v>
      </c>
      <c r="I1692" s="201">
        <v>1080</v>
      </c>
      <c r="J1692" s="202">
        <v>787.33708000000001</v>
      </c>
    </row>
    <row r="1693" spans="2:10" x14ac:dyDescent="0.25">
      <c r="B1693" s="510" t="s">
        <v>114</v>
      </c>
      <c r="C1693" s="507" t="s">
        <v>7</v>
      </c>
      <c r="D1693" s="507" t="s">
        <v>213</v>
      </c>
      <c r="E1693" s="186">
        <v>1313600420</v>
      </c>
      <c r="F1693" s="190" t="s">
        <v>1284</v>
      </c>
      <c r="G1693" s="184"/>
      <c r="H1693" s="184">
        <v>-400</v>
      </c>
      <c r="I1693" s="184">
        <v>-400</v>
      </c>
      <c r="J1693" s="185">
        <v>-430.5625</v>
      </c>
    </row>
    <row r="1694" spans="2:10" x14ac:dyDescent="0.25">
      <c r="B1694" s="511"/>
      <c r="C1694" s="508"/>
      <c r="D1694" s="508"/>
      <c r="E1694" s="186">
        <v>1313600490</v>
      </c>
      <c r="F1694" s="190" t="s">
        <v>1285</v>
      </c>
      <c r="G1694" s="184"/>
      <c r="H1694" s="184">
        <v>-750</v>
      </c>
      <c r="I1694" s="184">
        <v>-710</v>
      </c>
      <c r="J1694" s="185">
        <v>-606.71199999999999</v>
      </c>
    </row>
    <row r="1695" spans="2:10" x14ac:dyDescent="0.25">
      <c r="B1695" s="511"/>
      <c r="C1695" s="508"/>
      <c r="D1695" s="508"/>
      <c r="E1695" s="186">
        <v>1313600640</v>
      </c>
      <c r="F1695" s="190" t="s">
        <v>1286</v>
      </c>
      <c r="G1695" s="184"/>
      <c r="H1695" s="184">
        <v>-70</v>
      </c>
      <c r="I1695" s="184">
        <v>-70</v>
      </c>
      <c r="J1695" s="185">
        <v>-76.744100000000003</v>
      </c>
    </row>
    <row r="1696" spans="2:10" x14ac:dyDescent="0.25">
      <c r="B1696" s="511"/>
      <c r="C1696" s="508"/>
      <c r="D1696" s="509"/>
      <c r="E1696" s="186">
        <v>1313600920</v>
      </c>
      <c r="F1696" s="190" t="s">
        <v>1287</v>
      </c>
      <c r="G1696" s="184"/>
      <c r="H1696" s="184">
        <v>-2500</v>
      </c>
      <c r="I1696" s="184">
        <v>-2178</v>
      </c>
      <c r="J1696" s="185">
        <v>-2831.64984</v>
      </c>
    </row>
    <row r="1697" spans="2:10" x14ac:dyDescent="0.25">
      <c r="B1697" s="511"/>
      <c r="C1697" s="508"/>
      <c r="D1697" s="255" t="s">
        <v>1288</v>
      </c>
      <c r="E1697" s="191"/>
      <c r="F1697" s="191"/>
      <c r="G1697" s="192"/>
      <c r="H1697" s="192">
        <v>-3720</v>
      </c>
      <c r="I1697" s="192">
        <v>-3358</v>
      </c>
      <c r="J1697" s="193">
        <v>-3945.6684399999999</v>
      </c>
    </row>
    <row r="1698" spans="2:10" x14ac:dyDescent="0.25">
      <c r="B1698" s="511"/>
      <c r="C1698" s="508"/>
      <c r="D1698" s="507" t="s">
        <v>190</v>
      </c>
      <c r="E1698" s="186">
        <v>1324000640</v>
      </c>
      <c r="F1698" s="190" t="s">
        <v>1289</v>
      </c>
      <c r="G1698" s="184"/>
      <c r="H1698" s="184">
        <v>-270</v>
      </c>
      <c r="I1698" s="184">
        <v>-220</v>
      </c>
      <c r="J1698" s="185">
        <v>-248.91585999999998</v>
      </c>
    </row>
    <row r="1699" spans="2:10" x14ac:dyDescent="0.25">
      <c r="B1699" s="511"/>
      <c r="C1699" s="508"/>
      <c r="D1699" s="508"/>
      <c r="E1699" s="186">
        <v>1324001410</v>
      </c>
      <c r="F1699" s="190" t="s">
        <v>1290</v>
      </c>
      <c r="G1699" s="184"/>
      <c r="H1699" s="184">
        <v>0</v>
      </c>
      <c r="I1699" s="184">
        <v>0</v>
      </c>
      <c r="J1699" s="185">
        <v>-6.3970000000000002</v>
      </c>
    </row>
    <row r="1700" spans="2:10" x14ac:dyDescent="0.25">
      <c r="B1700" s="511"/>
      <c r="C1700" s="508"/>
      <c r="D1700" s="508"/>
      <c r="E1700" s="186">
        <v>1324001412</v>
      </c>
      <c r="F1700" s="190" t="s">
        <v>1291</v>
      </c>
      <c r="G1700" s="184"/>
      <c r="H1700" s="184">
        <v>-410</v>
      </c>
      <c r="I1700" s="184">
        <v>-285</v>
      </c>
      <c r="J1700" s="185">
        <v>-296.65959999999995</v>
      </c>
    </row>
    <row r="1701" spans="2:10" x14ac:dyDescent="0.25">
      <c r="B1701" s="511"/>
      <c r="C1701" s="508"/>
      <c r="D1701" s="508"/>
      <c r="E1701" s="186">
        <v>1324001440</v>
      </c>
      <c r="F1701" s="190" t="s">
        <v>1292</v>
      </c>
      <c r="G1701" s="184"/>
      <c r="H1701" s="184">
        <v>-95</v>
      </c>
      <c r="I1701" s="184">
        <v>-10</v>
      </c>
      <c r="J1701" s="185">
        <v>-9.0399999999999991</v>
      </c>
    </row>
    <row r="1702" spans="2:10" x14ac:dyDescent="0.25">
      <c r="B1702" s="511"/>
      <c r="C1702" s="508"/>
      <c r="D1702" s="508"/>
      <c r="E1702" s="186">
        <v>1324001920</v>
      </c>
      <c r="F1702" s="190" t="s">
        <v>1293</v>
      </c>
      <c r="G1702" s="184"/>
      <c r="H1702" s="184">
        <v>0</v>
      </c>
      <c r="I1702" s="184">
        <v>-108</v>
      </c>
      <c r="J1702" s="185">
        <v>0</v>
      </c>
    </row>
    <row r="1703" spans="2:10" x14ac:dyDescent="0.25">
      <c r="B1703" s="511"/>
      <c r="C1703" s="508"/>
      <c r="D1703" s="508"/>
      <c r="E1703" s="186">
        <v>1324002410</v>
      </c>
      <c r="F1703" s="190" t="s">
        <v>1294</v>
      </c>
      <c r="G1703" s="184"/>
      <c r="H1703" s="184">
        <v>-50</v>
      </c>
      <c r="I1703" s="184">
        <v>-50</v>
      </c>
      <c r="J1703" s="185">
        <v>-43.844999999999999</v>
      </c>
    </row>
    <row r="1704" spans="2:10" x14ac:dyDescent="0.25">
      <c r="B1704" s="511"/>
      <c r="C1704" s="508"/>
      <c r="D1704" s="509"/>
      <c r="E1704" s="186">
        <v>1324002920</v>
      </c>
      <c r="F1704" s="190" t="s">
        <v>1295</v>
      </c>
      <c r="G1704" s="184"/>
      <c r="H1704" s="184">
        <v>-100</v>
      </c>
      <c r="I1704" s="184">
        <v>-60</v>
      </c>
      <c r="J1704" s="185">
        <v>-63</v>
      </c>
    </row>
    <row r="1705" spans="2:10" x14ac:dyDescent="0.25">
      <c r="B1705" s="511"/>
      <c r="C1705" s="508"/>
      <c r="D1705" s="255" t="s">
        <v>928</v>
      </c>
      <c r="E1705" s="191"/>
      <c r="F1705" s="191"/>
      <c r="G1705" s="192"/>
      <c r="H1705" s="192">
        <v>-925</v>
      </c>
      <c r="I1705" s="192">
        <v>-733</v>
      </c>
      <c r="J1705" s="193">
        <v>-667.85745999999995</v>
      </c>
    </row>
    <row r="1706" spans="2:10" x14ac:dyDescent="0.25">
      <c r="B1706" s="511"/>
      <c r="C1706" s="508"/>
      <c r="D1706" s="507" t="s">
        <v>214</v>
      </c>
      <c r="E1706" s="186">
        <v>1326100410</v>
      </c>
      <c r="F1706" s="190" t="s">
        <v>1296</v>
      </c>
      <c r="G1706" s="184"/>
      <c r="H1706" s="184">
        <v>-4200</v>
      </c>
      <c r="I1706" s="184">
        <v>-3817</v>
      </c>
      <c r="J1706" s="185">
        <v>-5719.1441399999994</v>
      </c>
    </row>
    <row r="1707" spans="2:10" x14ac:dyDescent="0.25">
      <c r="B1707" s="511"/>
      <c r="C1707" s="508"/>
      <c r="D1707" s="508"/>
      <c r="E1707" s="186">
        <v>1326100411</v>
      </c>
      <c r="F1707" s="190" t="s">
        <v>1297</v>
      </c>
      <c r="G1707" s="184"/>
      <c r="H1707" s="184">
        <v>0</v>
      </c>
      <c r="I1707" s="184">
        <v>-20</v>
      </c>
      <c r="J1707" s="185">
        <v>0</v>
      </c>
    </row>
    <row r="1708" spans="2:10" x14ac:dyDescent="0.25">
      <c r="B1708" s="511"/>
      <c r="C1708" s="508"/>
      <c r="D1708" s="508"/>
      <c r="E1708" s="186">
        <v>1326100420</v>
      </c>
      <c r="F1708" s="190" t="s">
        <v>1298</v>
      </c>
      <c r="G1708" s="184"/>
      <c r="H1708" s="184">
        <v>-1600</v>
      </c>
      <c r="I1708" s="184">
        <v>-1300</v>
      </c>
      <c r="J1708" s="185">
        <v>-1534.877</v>
      </c>
    </row>
    <row r="1709" spans="2:10" x14ac:dyDescent="0.25">
      <c r="B1709" s="511"/>
      <c r="C1709" s="508"/>
      <c r="D1709" s="508"/>
      <c r="E1709" s="186">
        <v>1326100421</v>
      </c>
      <c r="F1709" s="190" t="s">
        <v>1299</v>
      </c>
      <c r="G1709" s="184"/>
      <c r="H1709" s="184">
        <v>-75</v>
      </c>
      <c r="I1709" s="184">
        <v>-60</v>
      </c>
      <c r="J1709" s="185">
        <v>-73.968999999999994</v>
      </c>
    </row>
    <row r="1710" spans="2:10" x14ac:dyDescent="0.25">
      <c r="B1710" s="511"/>
      <c r="C1710" s="508"/>
      <c r="D1710" s="509"/>
      <c r="E1710" s="186">
        <v>1326110410</v>
      </c>
      <c r="F1710" s="190" t="s">
        <v>1300</v>
      </c>
      <c r="G1710" s="184"/>
      <c r="H1710" s="184">
        <v>-3000</v>
      </c>
      <c r="I1710" s="184">
        <v>-2800</v>
      </c>
      <c r="J1710" s="185">
        <v>-3856.9798799999999</v>
      </c>
    </row>
    <row r="1711" spans="2:10" ht="20.399999999999999" x14ac:dyDescent="0.25">
      <c r="B1711" s="511"/>
      <c r="C1711" s="508"/>
      <c r="D1711" s="255" t="s">
        <v>1301</v>
      </c>
      <c r="E1711" s="191"/>
      <c r="F1711" s="191"/>
      <c r="G1711" s="192"/>
      <c r="H1711" s="192">
        <v>-8875</v>
      </c>
      <c r="I1711" s="192">
        <v>-7997</v>
      </c>
      <c r="J1711" s="193">
        <v>-11184.970019999999</v>
      </c>
    </row>
    <row r="1712" spans="2:10" x14ac:dyDescent="0.25">
      <c r="B1712" s="511"/>
      <c r="C1712" s="508"/>
      <c r="D1712" s="253" t="s">
        <v>157</v>
      </c>
      <c r="E1712" s="186">
        <v>1321000920</v>
      </c>
      <c r="F1712" s="190" t="s">
        <v>1302</v>
      </c>
      <c r="G1712" s="184"/>
      <c r="H1712" s="184">
        <v>-300</v>
      </c>
      <c r="I1712" s="184">
        <v>-300</v>
      </c>
      <c r="J1712" s="185">
        <v>-241.971</v>
      </c>
    </row>
    <row r="1713" spans="2:10" x14ac:dyDescent="0.25">
      <c r="B1713" s="511"/>
      <c r="C1713" s="508"/>
      <c r="D1713" s="255" t="s">
        <v>282</v>
      </c>
      <c r="E1713" s="191"/>
      <c r="F1713" s="191"/>
      <c r="G1713" s="192"/>
      <c r="H1713" s="192">
        <v>-300</v>
      </c>
      <c r="I1713" s="192">
        <v>-300</v>
      </c>
      <c r="J1713" s="193">
        <v>-241.971</v>
      </c>
    </row>
    <row r="1714" spans="2:10" x14ac:dyDescent="0.25">
      <c r="B1714" s="511"/>
      <c r="C1714" s="508"/>
      <c r="D1714" s="507" t="s">
        <v>187</v>
      </c>
      <c r="E1714" s="186">
        <v>1318001410</v>
      </c>
      <c r="F1714" s="190" t="s">
        <v>1303</v>
      </c>
      <c r="G1714" s="184"/>
      <c r="H1714" s="184">
        <v>-950</v>
      </c>
      <c r="I1714" s="184">
        <v>-800</v>
      </c>
      <c r="J1714" s="185">
        <v>-860.37085000000002</v>
      </c>
    </row>
    <row r="1715" spans="2:10" x14ac:dyDescent="0.25">
      <c r="B1715" s="511"/>
      <c r="C1715" s="508"/>
      <c r="D1715" s="509"/>
      <c r="E1715" s="186">
        <v>1318200410</v>
      </c>
      <c r="F1715" s="190" t="s">
        <v>1304</v>
      </c>
      <c r="G1715" s="184"/>
      <c r="H1715" s="184">
        <v>-30</v>
      </c>
      <c r="I1715" s="184">
        <v>-30</v>
      </c>
      <c r="J1715" s="185">
        <v>0</v>
      </c>
    </row>
    <row r="1716" spans="2:10" ht="20.399999999999999" x14ac:dyDescent="0.25">
      <c r="B1716" s="511"/>
      <c r="C1716" s="508"/>
      <c r="D1716" s="255" t="s">
        <v>889</v>
      </c>
      <c r="E1716" s="191"/>
      <c r="F1716" s="191"/>
      <c r="G1716" s="192"/>
      <c r="H1716" s="192">
        <v>-980</v>
      </c>
      <c r="I1716" s="192">
        <v>-830</v>
      </c>
      <c r="J1716" s="193">
        <v>-860.37085000000002</v>
      </c>
    </row>
    <row r="1717" spans="2:10" x14ac:dyDescent="0.25">
      <c r="B1717" s="511"/>
      <c r="C1717" s="508"/>
      <c r="D1717" s="253" t="s">
        <v>215</v>
      </c>
      <c r="E1717" s="186">
        <v>1326000411</v>
      </c>
      <c r="F1717" s="190" t="s">
        <v>1305</v>
      </c>
      <c r="G1717" s="184"/>
      <c r="H1717" s="184">
        <v>-2080</v>
      </c>
      <c r="I1717" s="184">
        <v>-2080</v>
      </c>
      <c r="J1717" s="185">
        <v>-1776.19002</v>
      </c>
    </row>
    <row r="1718" spans="2:10" x14ac:dyDescent="0.25">
      <c r="B1718" s="511"/>
      <c r="C1718" s="508"/>
      <c r="D1718" s="255" t="s">
        <v>1306</v>
      </c>
      <c r="E1718" s="191"/>
      <c r="F1718" s="191"/>
      <c r="G1718" s="192"/>
      <c r="H1718" s="192">
        <v>-2080</v>
      </c>
      <c r="I1718" s="192">
        <v>-2080</v>
      </c>
      <c r="J1718" s="193">
        <v>-1776.19002</v>
      </c>
    </row>
    <row r="1719" spans="2:10" x14ac:dyDescent="0.25">
      <c r="B1719" s="511"/>
      <c r="C1719" s="508"/>
      <c r="D1719" s="507" t="s">
        <v>216</v>
      </c>
      <c r="E1719" s="186">
        <v>1323000420</v>
      </c>
      <c r="F1719" s="190" t="s">
        <v>1307</v>
      </c>
      <c r="G1719" s="184"/>
      <c r="H1719" s="184">
        <v>-75</v>
      </c>
      <c r="I1719" s="184">
        <v>-120</v>
      </c>
      <c r="J1719" s="185">
        <v>-40.750500000000002</v>
      </c>
    </row>
    <row r="1720" spans="2:10" x14ac:dyDescent="0.25">
      <c r="B1720" s="511"/>
      <c r="C1720" s="508"/>
      <c r="D1720" s="509"/>
      <c r="E1720" s="186">
        <v>1323000920</v>
      </c>
      <c r="F1720" s="190" t="s">
        <v>1308</v>
      </c>
      <c r="G1720" s="184"/>
      <c r="H1720" s="184">
        <v>-66</v>
      </c>
      <c r="I1720" s="184">
        <v>-76</v>
      </c>
      <c r="J1720" s="185">
        <v>-43.485999999999997</v>
      </c>
    </row>
    <row r="1721" spans="2:10" x14ac:dyDescent="0.25">
      <c r="B1721" s="511"/>
      <c r="C1721" s="509"/>
      <c r="D1721" s="255" t="s">
        <v>1309</v>
      </c>
      <c r="E1721" s="191"/>
      <c r="F1721" s="191"/>
      <c r="G1721" s="192"/>
      <c r="H1721" s="192">
        <v>-141</v>
      </c>
      <c r="I1721" s="192">
        <v>-196</v>
      </c>
      <c r="J1721" s="193">
        <v>-84.236500000000007</v>
      </c>
    </row>
    <row r="1722" spans="2:10" ht="20.399999999999999" x14ac:dyDescent="0.25">
      <c r="B1722" s="511"/>
      <c r="C1722" s="256" t="s">
        <v>13</v>
      </c>
      <c r="D1722" s="257"/>
      <c r="E1722" s="194"/>
      <c r="F1722" s="194"/>
      <c r="G1722" s="195"/>
      <c r="H1722" s="195">
        <v>-17021</v>
      </c>
      <c r="I1722" s="195">
        <v>-15494</v>
      </c>
      <c r="J1722" s="196">
        <v>-18761.264289999999</v>
      </c>
    </row>
    <row r="1723" spans="2:10" x14ac:dyDescent="0.25">
      <c r="B1723" s="511"/>
      <c r="C1723" s="507" t="s">
        <v>14</v>
      </c>
      <c r="D1723" s="507" t="s">
        <v>213</v>
      </c>
      <c r="E1723" s="186">
        <v>1813600110</v>
      </c>
      <c r="F1723" s="190" t="s">
        <v>213</v>
      </c>
      <c r="G1723" s="184">
        <v>5.0999999999999996</v>
      </c>
      <c r="H1723" s="184">
        <v>930</v>
      </c>
      <c r="I1723" s="184">
        <v>750</v>
      </c>
      <c r="J1723" s="185">
        <v>266.06930999999997</v>
      </c>
    </row>
    <row r="1724" spans="2:10" x14ac:dyDescent="0.25">
      <c r="B1724" s="511"/>
      <c r="C1724" s="508"/>
      <c r="D1724" s="508"/>
      <c r="E1724" s="186">
        <v>1813600130</v>
      </c>
      <c r="F1724" s="190" t="s">
        <v>213</v>
      </c>
      <c r="G1724" s="184"/>
      <c r="H1724" s="184">
        <v>70</v>
      </c>
      <c r="I1724" s="184">
        <v>60</v>
      </c>
      <c r="J1724" s="185">
        <v>65.84299</v>
      </c>
    </row>
    <row r="1725" spans="2:10" x14ac:dyDescent="0.25">
      <c r="B1725" s="511"/>
      <c r="C1725" s="508"/>
      <c r="D1725" s="508"/>
      <c r="E1725" s="186">
        <v>1813600140</v>
      </c>
      <c r="F1725" s="190" t="s">
        <v>266</v>
      </c>
      <c r="G1725" s="184"/>
      <c r="H1725" s="184">
        <v>40</v>
      </c>
      <c r="I1725" s="184">
        <v>40</v>
      </c>
      <c r="J1725" s="185">
        <v>33.301540000000003</v>
      </c>
    </row>
    <row r="1726" spans="2:10" x14ac:dyDescent="0.25">
      <c r="B1726" s="511"/>
      <c r="C1726" s="508"/>
      <c r="D1726" s="508"/>
      <c r="E1726" s="186">
        <v>1813600210</v>
      </c>
      <c r="F1726" s="190" t="s">
        <v>267</v>
      </c>
      <c r="G1726" s="184">
        <v>1.3</v>
      </c>
      <c r="H1726" s="184">
        <v>300</v>
      </c>
      <c r="I1726" s="184">
        <v>370</v>
      </c>
      <c r="J1726" s="185">
        <v>937.54181999999992</v>
      </c>
    </row>
    <row r="1727" spans="2:10" x14ac:dyDescent="0.25">
      <c r="B1727" s="511"/>
      <c r="C1727" s="508"/>
      <c r="D1727" s="508"/>
      <c r="E1727" s="186">
        <v>1813600752</v>
      </c>
      <c r="F1727" s="190" t="s">
        <v>1310</v>
      </c>
      <c r="G1727" s="184"/>
      <c r="H1727" s="184">
        <v>750</v>
      </c>
      <c r="I1727" s="184">
        <v>710</v>
      </c>
      <c r="J1727" s="185">
        <v>606.41197999999997</v>
      </c>
    </row>
    <row r="1728" spans="2:10" x14ac:dyDescent="0.25">
      <c r="B1728" s="511"/>
      <c r="C1728" s="508"/>
      <c r="D1728" s="508"/>
      <c r="E1728" s="186">
        <v>1813600753</v>
      </c>
      <c r="F1728" s="190" t="s">
        <v>1311</v>
      </c>
      <c r="G1728" s="184"/>
      <c r="H1728" s="184">
        <v>3000</v>
      </c>
      <c r="I1728" s="184">
        <v>2678</v>
      </c>
      <c r="J1728" s="185">
        <v>3090.27</v>
      </c>
    </row>
    <row r="1729" spans="2:10" x14ac:dyDescent="0.25">
      <c r="B1729" s="511"/>
      <c r="C1729" s="508"/>
      <c r="D1729" s="509"/>
      <c r="E1729" s="186">
        <v>1813600780</v>
      </c>
      <c r="F1729" s="190" t="s">
        <v>381</v>
      </c>
      <c r="G1729" s="184"/>
      <c r="H1729" s="184">
        <v>10</v>
      </c>
      <c r="I1729" s="184">
        <v>8</v>
      </c>
      <c r="J1729" s="185">
        <v>4.5746000000000002</v>
      </c>
    </row>
    <row r="1730" spans="2:10" x14ac:dyDescent="0.25">
      <c r="B1730" s="511"/>
      <c r="C1730" s="508"/>
      <c r="D1730" s="255" t="s">
        <v>1288</v>
      </c>
      <c r="E1730" s="191"/>
      <c r="F1730" s="191"/>
      <c r="G1730" s="192">
        <v>6.3999999999999995</v>
      </c>
      <c r="H1730" s="192">
        <v>5100</v>
      </c>
      <c r="I1730" s="192">
        <v>4616</v>
      </c>
      <c r="J1730" s="193">
        <v>5004.01224</v>
      </c>
    </row>
    <row r="1731" spans="2:10" x14ac:dyDescent="0.25">
      <c r="B1731" s="511"/>
      <c r="C1731" s="508"/>
      <c r="D1731" s="507" t="s">
        <v>190</v>
      </c>
      <c r="E1731" s="186">
        <v>1824000110</v>
      </c>
      <c r="F1731" s="190" t="s">
        <v>263</v>
      </c>
      <c r="G1731" s="184">
        <v>5.5</v>
      </c>
      <c r="H1731" s="184">
        <v>900</v>
      </c>
      <c r="I1731" s="184">
        <v>740</v>
      </c>
      <c r="J1731" s="185">
        <v>781.32464000000004</v>
      </c>
    </row>
    <row r="1732" spans="2:10" x14ac:dyDescent="0.25">
      <c r="B1732" s="511"/>
      <c r="C1732" s="508"/>
      <c r="D1732" s="508"/>
      <c r="E1732" s="186">
        <v>1824000115</v>
      </c>
      <c r="F1732" s="190" t="s">
        <v>264</v>
      </c>
      <c r="G1732" s="184"/>
      <c r="H1732" s="184">
        <v>100</v>
      </c>
      <c r="I1732" s="184">
        <v>100</v>
      </c>
      <c r="J1732" s="185">
        <v>105.646</v>
      </c>
    </row>
    <row r="1733" spans="2:10" x14ac:dyDescent="0.25">
      <c r="B1733" s="511"/>
      <c r="C1733" s="508"/>
      <c r="D1733" s="508"/>
      <c r="E1733" s="186">
        <v>1824000130</v>
      </c>
      <c r="F1733" s="190" t="s">
        <v>265</v>
      </c>
      <c r="G1733" s="184"/>
      <c r="H1733" s="184">
        <v>150</v>
      </c>
      <c r="I1733" s="184">
        <v>125</v>
      </c>
      <c r="J1733" s="185">
        <v>129.89430999999999</v>
      </c>
    </row>
    <row r="1734" spans="2:10" x14ac:dyDescent="0.25">
      <c r="B1734" s="511"/>
      <c r="C1734" s="508"/>
      <c r="D1734" s="508"/>
      <c r="E1734" s="186">
        <v>1824000140</v>
      </c>
      <c r="F1734" s="190" t="s">
        <v>266</v>
      </c>
      <c r="G1734" s="184"/>
      <c r="H1734" s="184">
        <v>60</v>
      </c>
      <c r="I1734" s="184">
        <v>34</v>
      </c>
      <c r="J1734" s="185">
        <v>28.82864</v>
      </c>
    </row>
    <row r="1735" spans="2:10" x14ac:dyDescent="0.25">
      <c r="B1735" s="511"/>
      <c r="C1735" s="508"/>
      <c r="D1735" s="508"/>
      <c r="E1735" s="186">
        <v>1824000210</v>
      </c>
      <c r="F1735" s="190" t="s">
        <v>267</v>
      </c>
      <c r="G1735" s="184"/>
      <c r="H1735" s="184">
        <v>0</v>
      </c>
      <c r="I1735" s="184">
        <v>0</v>
      </c>
      <c r="J1735" s="185">
        <v>-9.8689799999999988</v>
      </c>
    </row>
    <row r="1736" spans="2:10" x14ac:dyDescent="0.25">
      <c r="B1736" s="511"/>
      <c r="C1736" s="508"/>
      <c r="D1736" s="508"/>
      <c r="E1736" s="186">
        <v>1824000430</v>
      </c>
      <c r="F1736" s="190" t="s">
        <v>143</v>
      </c>
      <c r="G1736" s="184"/>
      <c r="H1736" s="184">
        <v>90</v>
      </c>
      <c r="I1736" s="184">
        <v>90</v>
      </c>
      <c r="J1736" s="185">
        <v>90.298179999999988</v>
      </c>
    </row>
    <row r="1737" spans="2:10" x14ac:dyDescent="0.25">
      <c r="B1737" s="511"/>
      <c r="C1737" s="508"/>
      <c r="D1737" s="508"/>
      <c r="E1737" s="186">
        <v>1824000492</v>
      </c>
      <c r="F1737" s="190" t="s">
        <v>268</v>
      </c>
      <c r="G1737" s="184"/>
      <c r="H1737" s="184">
        <v>0</v>
      </c>
      <c r="I1737" s="184">
        <v>50</v>
      </c>
      <c r="J1737" s="185">
        <v>45.834000000000003</v>
      </c>
    </row>
    <row r="1738" spans="2:10" x14ac:dyDescent="0.25">
      <c r="B1738" s="511"/>
      <c r="C1738" s="508"/>
      <c r="D1738" s="508"/>
      <c r="E1738" s="186">
        <v>1824000752</v>
      </c>
      <c r="F1738" s="190" t="s">
        <v>1312</v>
      </c>
      <c r="G1738" s="184"/>
      <c r="H1738" s="184">
        <v>384</v>
      </c>
      <c r="I1738" s="184">
        <v>346</v>
      </c>
      <c r="J1738" s="185">
        <v>210.74827999999999</v>
      </c>
    </row>
    <row r="1739" spans="2:10" x14ac:dyDescent="0.25">
      <c r="B1739" s="511"/>
      <c r="C1739" s="508"/>
      <c r="D1739" s="508"/>
      <c r="E1739" s="186">
        <v>1824000753</v>
      </c>
      <c r="F1739" s="190" t="s">
        <v>967</v>
      </c>
      <c r="G1739" s="184"/>
      <c r="H1739" s="184">
        <v>105</v>
      </c>
      <c r="I1739" s="184">
        <v>105</v>
      </c>
      <c r="J1739" s="185">
        <v>95.409000000000006</v>
      </c>
    </row>
    <row r="1740" spans="2:10" x14ac:dyDescent="0.25">
      <c r="B1740" s="511"/>
      <c r="C1740" s="508"/>
      <c r="D1740" s="508"/>
      <c r="E1740" s="186">
        <v>1824000780</v>
      </c>
      <c r="F1740" s="190" t="s">
        <v>381</v>
      </c>
      <c r="G1740" s="184"/>
      <c r="H1740" s="184">
        <v>80</v>
      </c>
      <c r="I1740" s="184">
        <v>80</v>
      </c>
      <c r="J1740" s="185">
        <v>48.554259999999999</v>
      </c>
    </row>
    <row r="1741" spans="2:10" x14ac:dyDescent="0.25">
      <c r="B1741" s="511"/>
      <c r="C1741" s="508"/>
      <c r="D1741" s="508"/>
      <c r="E1741" s="186">
        <v>1824000798</v>
      </c>
      <c r="F1741" s="190" t="s">
        <v>277</v>
      </c>
      <c r="G1741" s="184"/>
      <c r="H1741" s="184">
        <v>382</v>
      </c>
      <c r="I1741" s="184">
        <v>150</v>
      </c>
      <c r="J1741" s="185">
        <v>153.369</v>
      </c>
    </row>
    <row r="1742" spans="2:10" x14ac:dyDescent="0.25">
      <c r="B1742" s="511"/>
      <c r="C1742" s="508"/>
      <c r="D1742" s="508"/>
      <c r="E1742" s="186">
        <v>1824001492</v>
      </c>
      <c r="F1742" s="190" t="s">
        <v>268</v>
      </c>
      <c r="G1742" s="184"/>
      <c r="H1742" s="184">
        <v>0</v>
      </c>
      <c r="I1742" s="184">
        <v>50</v>
      </c>
      <c r="J1742" s="185">
        <v>45.834000000000003</v>
      </c>
    </row>
    <row r="1743" spans="2:10" x14ac:dyDescent="0.25">
      <c r="B1743" s="511"/>
      <c r="C1743" s="508"/>
      <c r="D1743" s="508"/>
      <c r="E1743" s="186">
        <v>1824001550</v>
      </c>
      <c r="F1743" s="190" t="s">
        <v>1313</v>
      </c>
      <c r="G1743" s="184"/>
      <c r="H1743" s="184">
        <v>30</v>
      </c>
      <c r="I1743" s="184">
        <v>15</v>
      </c>
      <c r="J1743" s="185">
        <v>0</v>
      </c>
    </row>
    <row r="1744" spans="2:10" x14ac:dyDescent="0.25">
      <c r="B1744" s="511"/>
      <c r="C1744" s="508"/>
      <c r="D1744" s="508"/>
      <c r="E1744" s="186">
        <v>1824001750</v>
      </c>
      <c r="F1744" s="190" t="s">
        <v>1314</v>
      </c>
      <c r="G1744" s="184"/>
      <c r="H1744" s="184">
        <v>300</v>
      </c>
      <c r="I1744" s="184">
        <v>200</v>
      </c>
      <c r="J1744" s="185">
        <v>217.46481</v>
      </c>
    </row>
    <row r="1745" spans="2:10" x14ac:dyDescent="0.25">
      <c r="B1745" s="511"/>
      <c r="C1745" s="508"/>
      <c r="D1745" s="508"/>
      <c r="E1745" s="186">
        <v>1824001751</v>
      </c>
      <c r="F1745" s="190" t="s">
        <v>1315</v>
      </c>
      <c r="G1745" s="184"/>
      <c r="H1745" s="184">
        <v>170</v>
      </c>
      <c r="I1745" s="184">
        <v>70</v>
      </c>
      <c r="J1745" s="185">
        <v>8.8610000000000007</v>
      </c>
    </row>
    <row r="1746" spans="2:10" x14ac:dyDescent="0.25">
      <c r="B1746" s="511"/>
      <c r="C1746" s="508"/>
      <c r="D1746" s="508"/>
      <c r="E1746" s="186">
        <v>1824001780</v>
      </c>
      <c r="F1746" s="190" t="s">
        <v>968</v>
      </c>
      <c r="G1746" s="184"/>
      <c r="H1746" s="184">
        <v>50</v>
      </c>
      <c r="I1746" s="184">
        <v>50</v>
      </c>
      <c r="J1746" s="185">
        <v>26.672999999999998</v>
      </c>
    </row>
    <row r="1747" spans="2:10" x14ac:dyDescent="0.25">
      <c r="B1747" s="511"/>
      <c r="C1747" s="508"/>
      <c r="D1747" s="508"/>
      <c r="E1747" s="186">
        <v>1824001930</v>
      </c>
      <c r="F1747" s="190" t="s">
        <v>1316</v>
      </c>
      <c r="G1747" s="184"/>
      <c r="H1747" s="184">
        <v>0</v>
      </c>
      <c r="I1747" s="184">
        <v>0</v>
      </c>
      <c r="J1747" s="185">
        <v>2.6208</v>
      </c>
    </row>
    <row r="1748" spans="2:10" x14ac:dyDescent="0.25">
      <c r="B1748" s="511"/>
      <c r="C1748" s="508"/>
      <c r="D1748" s="508"/>
      <c r="E1748" s="186">
        <v>1824002210</v>
      </c>
      <c r="F1748" s="190" t="s">
        <v>267</v>
      </c>
      <c r="G1748" s="184">
        <v>0.5</v>
      </c>
      <c r="H1748" s="184">
        <v>50</v>
      </c>
      <c r="I1748" s="184">
        <v>50</v>
      </c>
      <c r="J1748" s="185">
        <v>51.78595</v>
      </c>
    </row>
    <row r="1749" spans="2:10" x14ac:dyDescent="0.25">
      <c r="B1749" s="511"/>
      <c r="C1749" s="508"/>
      <c r="D1749" s="508"/>
      <c r="E1749" s="186">
        <v>1824002550</v>
      </c>
      <c r="F1749" s="190" t="s">
        <v>464</v>
      </c>
      <c r="G1749" s="184"/>
      <c r="H1749" s="184">
        <v>20</v>
      </c>
      <c r="I1749" s="184">
        <v>20</v>
      </c>
      <c r="J1749" s="185">
        <v>18.041</v>
      </c>
    </row>
    <row r="1750" spans="2:10" x14ac:dyDescent="0.25">
      <c r="B1750" s="511"/>
      <c r="C1750" s="508"/>
      <c r="D1750" s="508"/>
      <c r="E1750" s="186">
        <v>1824002750</v>
      </c>
      <c r="F1750" s="190" t="s">
        <v>1317</v>
      </c>
      <c r="G1750" s="184"/>
      <c r="H1750" s="184">
        <v>60</v>
      </c>
      <c r="I1750" s="184">
        <v>60</v>
      </c>
      <c r="J1750" s="185">
        <v>58.5</v>
      </c>
    </row>
    <row r="1751" spans="2:10" x14ac:dyDescent="0.25">
      <c r="B1751" s="511"/>
      <c r="C1751" s="508"/>
      <c r="D1751" s="508"/>
      <c r="E1751" s="186">
        <v>1824002780</v>
      </c>
      <c r="F1751" s="190" t="s">
        <v>1318</v>
      </c>
      <c r="G1751" s="184"/>
      <c r="H1751" s="184">
        <v>180</v>
      </c>
      <c r="I1751" s="184">
        <v>130</v>
      </c>
      <c r="J1751" s="185">
        <v>118.70717999999999</v>
      </c>
    </row>
    <row r="1752" spans="2:10" x14ac:dyDescent="0.25">
      <c r="B1752" s="511"/>
      <c r="C1752" s="508"/>
      <c r="D1752" s="508"/>
      <c r="E1752" s="186">
        <v>1824002781</v>
      </c>
      <c r="F1752" s="190" t="s">
        <v>1319</v>
      </c>
      <c r="G1752" s="184"/>
      <c r="H1752" s="184">
        <v>180</v>
      </c>
      <c r="I1752" s="184">
        <v>180</v>
      </c>
      <c r="J1752" s="185">
        <v>179.99873000000002</v>
      </c>
    </row>
    <row r="1753" spans="2:10" x14ac:dyDescent="0.25">
      <c r="B1753" s="511"/>
      <c r="C1753" s="508"/>
      <c r="D1753" s="508"/>
      <c r="E1753" s="186">
        <v>1824002782</v>
      </c>
      <c r="F1753" s="190" t="s">
        <v>1320</v>
      </c>
      <c r="G1753" s="184"/>
      <c r="H1753" s="184">
        <v>50</v>
      </c>
      <c r="I1753" s="184">
        <v>50</v>
      </c>
      <c r="J1753" s="185">
        <v>42.317699999999995</v>
      </c>
    </row>
    <row r="1754" spans="2:10" x14ac:dyDescent="0.25">
      <c r="B1754" s="511"/>
      <c r="C1754" s="508"/>
      <c r="D1754" s="509"/>
      <c r="E1754" s="186">
        <v>1824007430</v>
      </c>
      <c r="F1754" s="190" t="s">
        <v>1321</v>
      </c>
      <c r="G1754" s="184"/>
      <c r="H1754" s="184">
        <v>25</v>
      </c>
      <c r="I1754" s="184">
        <v>25</v>
      </c>
      <c r="J1754" s="185">
        <v>22.521720000000002</v>
      </c>
    </row>
    <row r="1755" spans="2:10" x14ac:dyDescent="0.25">
      <c r="B1755" s="511"/>
      <c r="C1755" s="508"/>
      <c r="D1755" s="255" t="s">
        <v>928</v>
      </c>
      <c r="E1755" s="191"/>
      <c r="F1755" s="191"/>
      <c r="G1755" s="192">
        <v>6</v>
      </c>
      <c r="H1755" s="192">
        <v>3366</v>
      </c>
      <c r="I1755" s="192">
        <v>2720</v>
      </c>
      <c r="J1755" s="193">
        <v>2473.3632200000002</v>
      </c>
    </row>
    <row r="1756" spans="2:10" x14ac:dyDescent="0.25">
      <c r="B1756" s="511"/>
      <c r="C1756" s="508"/>
      <c r="D1756" s="507" t="s">
        <v>214</v>
      </c>
      <c r="E1756" s="186">
        <v>1826100110</v>
      </c>
      <c r="F1756" s="190" t="s">
        <v>1322</v>
      </c>
      <c r="G1756" s="184">
        <v>8.5</v>
      </c>
      <c r="H1756" s="184">
        <v>1570</v>
      </c>
      <c r="I1756" s="184">
        <v>1280</v>
      </c>
      <c r="J1756" s="185">
        <v>1250.9585199999999</v>
      </c>
    </row>
    <row r="1757" spans="2:10" x14ac:dyDescent="0.25">
      <c r="B1757" s="511"/>
      <c r="C1757" s="508"/>
      <c r="D1757" s="508"/>
      <c r="E1757" s="186">
        <v>1826100115</v>
      </c>
      <c r="F1757" s="190" t="s">
        <v>264</v>
      </c>
      <c r="G1757" s="184"/>
      <c r="H1757" s="184">
        <v>1369</v>
      </c>
      <c r="I1757" s="184">
        <v>1300</v>
      </c>
      <c r="J1757" s="185">
        <v>1437.11807</v>
      </c>
    </row>
    <row r="1758" spans="2:10" x14ac:dyDescent="0.25">
      <c r="B1758" s="511"/>
      <c r="C1758" s="508"/>
      <c r="D1758" s="508"/>
      <c r="E1758" s="186">
        <v>1826100130</v>
      </c>
      <c r="F1758" s="190" t="s">
        <v>265</v>
      </c>
      <c r="G1758" s="184"/>
      <c r="H1758" s="184">
        <v>300</v>
      </c>
      <c r="I1758" s="184">
        <v>200</v>
      </c>
      <c r="J1758" s="185">
        <v>219.30245000000002</v>
      </c>
    </row>
    <row r="1759" spans="2:10" x14ac:dyDescent="0.25">
      <c r="B1759" s="511"/>
      <c r="C1759" s="508"/>
      <c r="D1759" s="508"/>
      <c r="E1759" s="186">
        <v>1826100140</v>
      </c>
      <c r="F1759" s="190" t="s">
        <v>266</v>
      </c>
      <c r="G1759" s="184"/>
      <c r="H1759" s="184">
        <v>60</v>
      </c>
      <c r="I1759" s="184">
        <v>60</v>
      </c>
      <c r="J1759" s="185">
        <v>58.790129999999998</v>
      </c>
    </row>
    <row r="1760" spans="2:10" x14ac:dyDescent="0.25">
      <c r="B1760" s="511"/>
      <c r="C1760" s="508"/>
      <c r="D1760" s="508"/>
      <c r="E1760" s="186">
        <v>1826100210</v>
      </c>
      <c r="F1760" s="190" t="s">
        <v>267</v>
      </c>
      <c r="G1760" s="184">
        <v>2</v>
      </c>
      <c r="H1760" s="184">
        <v>300</v>
      </c>
      <c r="I1760" s="184">
        <v>565</v>
      </c>
      <c r="J1760" s="185">
        <v>483.37238000000002</v>
      </c>
    </row>
    <row r="1761" spans="2:10" x14ac:dyDescent="0.25">
      <c r="B1761" s="511"/>
      <c r="C1761" s="508"/>
      <c r="D1761" s="508"/>
      <c r="E1761" s="186">
        <v>1826100492</v>
      </c>
      <c r="F1761" s="190" t="s">
        <v>268</v>
      </c>
      <c r="G1761" s="184"/>
      <c r="H1761" s="184">
        <v>185</v>
      </c>
      <c r="I1761" s="184">
        <v>300</v>
      </c>
      <c r="J1761" s="185">
        <v>275.00900000000001</v>
      </c>
    </row>
    <row r="1762" spans="2:10" x14ac:dyDescent="0.25">
      <c r="B1762" s="511"/>
      <c r="C1762" s="508"/>
      <c r="D1762" s="508"/>
      <c r="E1762" s="186">
        <v>1826100511</v>
      </c>
      <c r="F1762" s="190" t="s">
        <v>1323</v>
      </c>
      <c r="G1762" s="184"/>
      <c r="H1762" s="184">
        <v>5</v>
      </c>
      <c r="I1762" s="184">
        <v>5</v>
      </c>
      <c r="J1762" s="185">
        <v>2.57057</v>
      </c>
    </row>
    <row r="1763" spans="2:10" x14ac:dyDescent="0.25">
      <c r="B1763" s="511"/>
      <c r="C1763" s="508"/>
      <c r="D1763" s="508"/>
      <c r="E1763" s="186">
        <v>1826100550</v>
      </c>
      <c r="F1763" s="190" t="s">
        <v>464</v>
      </c>
      <c r="G1763" s="184"/>
      <c r="H1763" s="184">
        <v>180</v>
      </c>
      <c r="I1763" s="184">
        <v>200</v>
      </c>
      <c r="J1763" s="185">
        <v>194.40470000000002</v>
      </c>
    </row>
    <row r="1764" spans="2:10" x14ac:dyDescent="0.25">
      <c r="B1764" s="511"/>
      <c r="C1764" s="508"/>
      <c r="D1764" s="508"/>
      <c r="E1764" s="186">
        <v>1826100750</v>
      </c>
      <c r="F1764" s="190" t="s">
        <v>1324</v>
      </c>
      <c r="G1764" s="184"/>
      <c r="H1764" s="184">
        <v>3000</v>
      </c>
      <c r="I1764" s="184">
        <v>2867</v>
      </c>
      <c r="J1764" s="185">
        <v>3008.3339999999998</v>
      </c>
    </row>
    <row r="1765" spans="2:10" x14ac:dyDescent="0.25">
      <c r="B1765" s="511"/>
      <c r="C1765" s="508"/>
      <c r="D1765" s="508"/>
      <c r="E1765" s="186">
        <v>1826100751</v>
      </c>
      <c r="F1765" s="190" t="s">
        <v>1297</v>
      </c>
      <c r="G1765" s="184"/>
      <c r="H1765" s="184">
        <v>0</v>
      </c>
      <c r="I1765" s="184">
        <v>60</v>
      </c>
      <c r="J1765" s="185">
        <v>0</v>
      </c>
    </row>
    <row r="1766" spans="2:10" x14ac:dyDescent="0.25">
      <c r="B1766" s="511"/>
      <c r="C1766" s="508"/>
      <c r="D1766" s="508"/>
      <c r="E1766" s="186">
        <v>1826100781</v>
      </c>
      <c r="F1766" s="190" t="s">
        <v>1325</v>
      </c>
      <c r="G1766" s="184"/>
      <c r="H1766" s="184">
        <v>300</v>
      </c>
      <c r="I1766" s="184">
        <v>200</v>
      </c>
      <c r="J1766" s="185">
        <v>154.56688</v>
      </c>
    </row>
    <row r="1767" spans="2:10" x14ac:dyDescent="0.25">
      <c r="B1767" s="511"/>
      <c r="C1767" s="508"/>
      <c r="D1767" s="508"/>
      <c r="E1767" s="186">
        <v>1826100799</v>
      </c>
      <c r="F1767" s="190" t="s">
        <v>1326</v>
      </c>
      <c r="G1767" s="184"/>
      <c r="H1767" s="184">
        <v>1300</v>
      </c>
      <c r="I1767" s="184">
        <v>1700</v>
      </c>
      <c r="J1767" s="185">
        <v>1352.99</v>
      </c>
    </row>
    <row r="1768" spans="2:10" x14ac:dyDescent="0.25">
      <c r="B1768" s="511"/>
      <c r="C1768" s="508"/>
      <c r="D1768" s="509"/>
      <c r="E1768" s="186">
        <v>1826110750</v>
      </c>
      <c r="F1768" s="190" t="s">
        <v>1327</v>
      </c>
      <c r="G1768" s="184"/>
      <c r="H1768" s="184">
        <v>2800</v>
      </c>
      <c r="I1768" s="184">
        <v>2600</v>
      </c>
      <c r="J1768" s="185">
        <v>3679.3927599999997</v>
      </c>
    </row>
    <row r="1769" spans="2:10" ht="20.399999999999999" x14ac:dyDescent="0.25">
      <c r="B1769" s="511"/>
      <c r="C1769" s="508"/>
      <c r="D1769" s="255" t="s">
        <v>1301</v>
      </c>
      <c r="E1769" s="191"/>
      <c r="F1769" s="191"/>
      <c r="G1769" s="192">
        <v>10.5</v>
      </c>
      <c r="H1769" s="192">
        <v>11369</v>
      </c>
      <c r="I1769" s="192">
        <v>11337</v>
      </c>
      <c r="J1769" s="193">
        <v>12116.80946</v>
      </c>
    </row>
    <row r="1770" spans="2:10" x14ac:dyDescent="0.25">
      <c r="B1770" s="511"/>
      <c r="C1770" s="508"/>
      <c r="D1770" s="507" t="s">
        <v>157</v>
      </c>
      <c r="E1770" s="186">
        <v>1754000780</v>
      </c>
      <c r="F1770" s="190" t="s">
        <v>1328</v>
      </c>
      <c r="G1770" s="184"/>
      <c r="H1770" s="184">
        <v>150</v>
      </c>
      <c r="I1770" s="184">
        <v>70</v>
      </c>
      <c r="J1770" s="185">
        <v>0.23</v>
      </c>
    </row>
    <row r="1771" spans="2:10" x14ac:dyDescent="0.25">
      <c r="B1771" s="511"/>
      <c r="C1771" s="508"/>
      <c r="D1771" s="508"/>
      <c r="E1771" s="186">
        <v>1821000110</v>
      </c>
      <c r="F1771" s="190" t="s">
        <v>263</v>
      </c>
      <c r="G1771" s="184">
        <v>8.1999999999999993</v>
      </c>
      <c r="H1771" s="184">
        <v>1920</v>
      </c>
      <c r="I1771" s="184">
        <v>1170</v>
      </c>
      <c r="J1771" s="185">
        <v>1004.9417099999999</v>
      </c>
    </row>
    <row r="1772" spans="2:10" x14ac:dyDescent="0.25">
      <c r="B1772" s="511"/>
      <c r="C1772" s="508"/>
      <c r="D1772" s="508"/>
      <c r="E1772" s="186">
        <v>1821000115</v>
      </c>
      <c r="F1772" s="190" t="s">
        <v>264</v>
      </c>
      <c r="G1772" s="184"/>
      <c r="H1772" s="184">
        <v>772</v>
      </c>
      <c r="I1772" s="184">
        <v>1200</v>
      </c>
      <c r="J1772" s="185">
        <v>1315.4393799999998</v>
      </c>
    </row>
    <row r="1773" spans="2:10" x14ac:dyDescent="0.25">
      <c r="B1773" s="511"/>
      <c r="C1773" s="508"/>
      <c r="D1773" s="508"/>
      <c r="E1773" s="186">
        <v>1821000130</v>
      </c>
      <c r="F1773" s="190" t="s">
        <v>265</v>
      </c>
      <c r="G1773" s="184"/>
      <c r="H1773" s="184">
        <v>160</v>
      </c>
      <c r="I1773" s="184">
        <v>140</v>
      </c>
      <c r="J1773" s="185">
        <v>155.63834</v>
      </c>
    </row>
    <row r="1774" spans="2:10" x14ac:dyDescent="0.25">
      <c r="B1774" s="511"/>
      <c r="C1774" s="508"/>
      <c r="D1774" s="508"/>
      <c r="E1774" s="186">
        <v>1821000140</v>
      </c>
      <c r="F1774" s="190" t="s">
        <v>266</v>
      </c>
      <c r="G1774" s="184"/>
      <c r="H1774" s="184">
        <v>100</v>
      </c>
      <c r="I1774" s="184">
        <v>65</v>
      </c>
      <c r="J1774" s="185">
        <v>49.156330000000004</v>
      </c>
    </row>
    <row r="1775" spans="2:10" x14ac:dyDescent="0.25">
      <c r="B1775" s="511"/>
      <c r="C1775" s="508"/>
      <c r="D1775" s="508"/>
      <c r="E1775" s="186">
        <v>1821000492</v>
      </c>
      <c r="F1775" s="190" t="s">
        <v>268</v>
      </c>
      <c r="G1775" s="184"/>
      <c r="H1775" s="184">
        <v>110</v>
      </c>
      <c r="I1775" s="184">
        <v>50</v>
      </c>
      <c r="J1775" s="185">
        <v>45.834000000000003</v>
      </c>
    </row>
    <row r="1776" spans="2:10" x14ac:dyDescent="0.25">
      <c r="B1776" s="511"/>
      <c r="C1776" s="508"/>
      <c r="D1776" s="508"/>
      <c r="E1776" s="186">
        <v>1821000550</v>
      </c>
      <c r="F1776" s="190" t="s">
        <v>464</v>
      </c>
      <c r="G1776" s="184"/>
      <c r="H1776" s="184">
        <v>50</v>
      </c>
      <c r="I1776" s="184">
        <v>50</v>
      </c>
      <c r="J1776" s="185">
        <v>26.158999999999999</v>
      </c>
    </row>
    <row r="1777" spans="2:10" x14ac:dyDescent="0.25">
      <c r="B1777" s="511"/>
      <c r="C1777" s="508"/>
      <c r="D1777" s="508"/>
      <c r="E1777" s="186">
        <v>1821000593</v>
      </c>
      <c r="F1777" s="190" t="s">
        <v>273</v>
      </c>
      <c r="G1777" s="184"/>
      <c r="H1777" s="184">
        <v>219</v>
      </c>
      <c r="I1777" s="184">
        <v>100</v>
      </c>
      <c r="J1777" s="185">
        <v>94.768000000000001</v>
      </c>
    </row>
    <row r="1778" spans="2:10" x14ac:dyDescent="0.25">
      <c r="B1778" s="511"/>
      <c r="C1778" s="508"/>
      <c r="D1778" s="508"/>
      <c r="E1778" s="186">
        <v>1821000596</v>
      </c>
      <c r="F1778" s="190" t="s">
        <v>1036</v>
      </c>
      <c r="G1778" s="184"/>
      <c r="H1778" s="184">
        <v>260</v>
      </c>
      <c r="I1778" s="184"/>
      <c r="J1778" s="185"/>
    </row>
    <row r="1779" spans="2:10" x14ac:dyDescent="0.25">
      <c r="B1779" s="511"/>
      <c r="C1779" s="508"/>
      <c r="D1779" s="508"/>
      <c r="E1779" s="186">
        <v>1821000750</v>
      </c>
      <c r="F1779" s="190" t="s">
        <v>1329</v>
      </c>
      <c r="G1779" s="184"/>
      <c r="H1779" s="184">
        <v>420</v>
      </c>
      <c r="I1779" s="184">
        <v>380</v>
      </c>
      <c r="J1779" s="185">
        <v>362.45952</v>
      </c>
    </row>
    <row r="1780" spans="2:10" x14ac:dyDescent="0.25">
      <c r="B1780" s="511"/>
      <c r="C1780" s="508"/>
      <c r="D1780" s="508"/>
      <c r="E1780" s="186">
        <v>1821000752</v>
      </c>
      <c r="F1780" s="190" t="s">
        <v>1330</v>
      </c>
      <c r="G1780" s="184"/>
      <c r="H1780" s="184">
        <v>700</v>
      </c>
      <c r="I1780" s="184">
        <v>680</v>
      </c>
      <c r="J1780" s="185">
        <v>628.03605000000005</v>
      </c>
    </row>
    <row r="1781" spans="2:10" x14ac:dyDescent="0.25">
      <c r="B1781" s="511"/>
      <c r="C1781" s="508"/>
      <c r="D1781" s="508"/>
      <c r="E1781" s="186">
        <v>1821000780</v>
      </c>
      <c r="F1781" s="190" t="s">
        <v>276</v>
      </c>
      <c r="G1781" s="184"/>
      <c r="H1781" s="184">
        <v>10</v>
      </c>
      <c r="I1781" s="184">
        <v>10</v>
      </c>
      <c r="J1781" s="185">
        <v>9.0825300000000002</v>
      </c>
    </row>
    <row r="1782" spans="2:10" x14ac:dyDescent="0.25">
      <c r="B1782" s="511"/>
      <c r="C1782" s="508"/>
      <c r="D1782" s="508"/>
      <c r="E1782" s="186">
        <v>1821000799</v>
      </c>
      <c r="F1782" s="190" t="s">
        <v>1331</v>
      </c>
      <c r="G1782" s="184"/>
      <c r="H1782" s="184">
        <v>1124</v>
      </c>
      <c r="I1782" s="184">
        <v>150</v>
      </c>
      <c r="J1782" s="185">
        <v>97.408000000000001</v>
      </c>
    </row>
    <row r="1783" spans="2:10" x14ac:dyDescent="0.25">
      <c r="B1783" s="511"/>
      <c r="C1783" s="508"/>
      <c r="D1783" s="509"/>
      <c r="E1783" s="186">
        <v>1821000870</v>
      </c>
      <c r="F1783" s="190" t="s">
        <v>1332</v>
      </c>
      <c r="G1783" s="184"/>
      <c r="H1783" s="184">
        <v>300</v>
      </c>
      <c r="I1783" s="184">
        <v>300</v>
      </c>
      <c r="J1783" s="185">
        <v>0</v>
      </c>
    </row>
    <row r="1784" spans="2:10" x14ac:dyDescent="0.25">
      <c r="B1784" s="511"/>
      <c r="C1784" s="508"/>
      <c r="D1784" s="255" t="s">
        <v>282</v>
      </c>
      <c r="E1784" s="191"/>
      <c r="F1784" s="191"/>
      <c r="G1784" s="192">
        <v>8.1999999999999993</v>
      </c>
      <c r="H1784" s="192">
        <v>6295</v>
      </c>
      <c r="I1784" s="192">
        <v>4365</v>
      </c>
      <c r="J1784" s="193">
        <v>3789.1528599999997</v>
      </c>
    </row>
    <row r="1785" spans="2:10" x14ac:dyDescent="0.25">
      <c r="B1785" s="511"/>
      <c r="C1785" s="508"/>
      <c r="D1785" s="507" t="s">
        <v>187</v>
      </c>
      <c r="E1785" s="186">
        <v>1818000115</v>
      </c>
      <c r="F1785" s="190" t="s">
        <v>264</v>
      </c>
      <c r="G1785" s="184"/>
      <c r="H1785" s="184">
        <v>100</v>
      </c>
      <c r="I1785" s="184">
        <v>100</v>
      </c>
      <c r="J1785" s="185">
        <v>105.646</v>
      </c>
    </row>
    <row r="1786" spans="2:10" x14ac:dyDescent="0.25">
      <c r="B1786" s="511"/>
      <c r="C1786" s="508"/>
      <c r="D1786" s="508"/>
      <c r="E1786" s="186">
        <v>1818000492</v>
      </c>
      <c r="F1786" s="190" t="s">
        <v>268</v>
      </c>
      <c r="G1786" s="184"/>
      <c r="H1786" s="184">
        <v>0</v>
      </c>
      <c r="I1786" s="184">
        <v>50</v>
      </c>
      <c r="J1786" s="185">
        <v>45.834000000000003</v>
      </c>
    </row>
    <row r="1787" spans="2:10" x14ac:dyDescent="0.25">
      <c r="B1787" s="511"/>
      <c r="C1787" s="508"/>
      <c r="D1787" s="508"/>
      <c r="E1787" s="186">
        <v>1818000798</v>
      </c>
      <c r="F1787" s="190" t="s">
        <v>277</v>
      </c>
      <c r="G1787" s="184"/>
      <c r="H1787" s="184">
        <v>41</v>
      </c>
      <c r="I1787" s="184">
        <v>80</v>
      </c>
      <c r="J1787" s="185">
        <v>81.796999999999997</v>
      </c>
    </row>
    <row r="1788" spans="2:10" x14ac:dyDescent="0.25">
      <c r="B1788" s="511"/>
      <c r="C1788" s="508"/>
      <c r="D1788" s="508"/>
      <c r="E1788" s="186">
        <v>1818001210</v>
      </c>
      <c r="F1788" s="190" t="s">
        <v>1333</v>
      </c>
      <c r="G1788" s="184"/>
      <c r="H1788" s="184">
        <v>0</v>
      </c>
      <c r="I1788" s="184">
        <v>0</v>
      </c>
      <c r="J1788" s="185">
        <v>12.85281</v>
      </c>
    </row>
    <row r="1789" spans="2:10" x14ac:dyDescent="0.25">
      <c r="B1789" s="511"/>
      <c r="C1789" s="508"/>
      <c r="D1789" s="508"/>
      <c r="E1789" s="186">
        <v>1818001750</v>
      </c>
      <c r="F1789" s="190" t="s">
        <v>1334</v>
      </c>
      <c r="G1789" s="184"/>
      <c r="H1789" s="184">
        <v>950</v>
      </c>
      <c r="I1789" s="184">
        <v>800</v>
      </c>
      <c r="J1789" s="185">
        <v>916.32908999999995</v>
      </c>
    </row>
    <row r="1790" spans="2:10" x14ac:dyDescent="0.25">
      <c r="B1790" s="511"/>
      <c r="C1790" s="508"/>
      <c r="D1790" s="508"/>
      <c r="E1790" s="186">
        <v>1818200752</v>
      </c>
      <c r="F1790" s="190" t="s">
        <v>1335</v>
      </c>
      <c r="G1790" s="184"/>
      <c r="H1790" s="184">
        <v>115</v>
      </c>
      <c r="I1790" s="184">
        <v>115</v>
      </c>
      <c r="J1790" s="185">
        <v>108.65277</v>
      </c>
    </row>
    <row r="1791" spans="2:10" x14ac:dyDescent="0.25">
      <c r="B1791" s="511"/>
      <c r="C1791" s="508"/>
      <c r="D1791" s="509"/>
      <c r="E1791" s="186">
        <v>1818200753</v>
      </c>
      <c r="F1791" s="190" t="s">
        <v>1336</v>
      </c>
      <c r="G1791" s="184"/>
      <c r="H1791" s="184">
        <v>30</v>
      </c>
      <c r="I1791" s="184">
        <v>30</v>
      </c>
      <c r="J1791" s="185">
        <v>0</v>
      </c>
    </row>
    <row r="1792" spans="2:10" ht="20.399999999999999" x14ac:dyDescent="0.25">
      <c r="B1792" s="511"/>
      <c r="C1792" s="508"/>
      <c r="D1792" s="255" t="s">
        <v>889</v>
      </c>
      <c r="E1792" s="191"/>
      <c r="F1792" s="191"/>
      <c r="G1792" s="192"/>
      <c r="H1792" s="192">
        <v>1236</v>
      </c>
      <c r="I1792" s="192">
        <v>1175</v>
      </c>
      <c r="J1792" s="193">
        <v>1271.11167</v>
      </c>
    </row>
    <row r="1793" spans="2:10" x14ac:dyDescent="0.25">
      <c r="B1793" s="511"/>
      <c r="C1793" s="508"/>
      <c r="D1793" s="507" t="s">
        <v>246</v>
      </c>
      <c r="E1793" s="186">
        <v>1825200780</v>
      </c>
      <c r="F1793" s="190" t="s">
        <v>1337</v>
      </c>
      <c r="G1793" s="184"/>
      <c r="H1793" s="184">
        <v>200</v>
      </c>
      <c r="I1793" s="184">
        <v>200</v>
      </c>
      <c r="J1793" s="185">
        <v>180</v>
      </c>
    </row>
    <row r="1794" spans="2:10" x14ac:dyDescent="0.25">
      <c r="B1794" s="511"/>
      <c r="C1794" s="508"/>
      <c r="D1794" s="508"/>
      <c r="E1794" s="186">
        <v>1825200782</v>
      </c>
      <c r="F1794" s="190" t="s">
        <v>1338</v>
      </c>
      <c r="G1794" s="184"/>
      <c r="H1794" s="184">
        <v>350</v>
      </c>
      <c r="I1794" s="184">
        <v>350</v>
      </c>
      <c r="J1794" s="185">
        <v>240</v>
      </c>
    </row>
    <row r="1795" spans="2:10" x14ac:dyDescent="0.25">
      <c r="B1795" s="511"/>
      <c r="C1795" s="508"/>
      <c r="D1795" s="508"/>
      <c r="E1795" s="186">
        <v>1825200870</v>
      </c>
      <c r="F1795" s="190" t="s">
        <v>1339</v>
      </c>
      <c r="G1795" s="184"/>
      <c r="H1795" s="184">
        <v>1550</v>
      </c>
      <c r="I1795" s="184">
        <v>1350</v>
      </c>
      <c r="J1795" s="185">
        <v>1350</v>
      </c>
    </row>
    <row r="1796" spans="2:10" x14ac:dyDescent="0.25">
      <c r="B1796" s="511"/>
      <c r="C1796" s="508"/>
      <c r="D1796" s="508"/>
      <c r="E1796" s="186">
        <v>1825400870</v>
      </c>
      <c r="F1796" s="190" t="s">
        <v>1340</v>
      </c>
      <c r="G1796" s="184"/>
      <c r="H1796" s="184">
        <v>300</v>
      </c>
      <c r="I1796" s="184">
        <v>250</v>
      </c>
      <c r="J1796" s="185">
        <v>249.99981</v>
      </c>
    </row>
    <row r="1797" spans="2:10" x14ac:dyDescent="0.25">
      <c r="B1797" s="511"/>
      <c r="C1797" s="508"/>
      <c r="D1797" s="508"/>
      <c r="E1797" s="186">
        <v>1826200820</v>
      </c>
      <c r="F1797" s="190" t="s">
        <v>1341</v>
      </c>
      <c r="G1797" s="184"/>
      <c r="H1797" s="184">
        <v>82</v>
      </c>
      <c r="I1797" s="184">
        <v>82</v>
      </c>
      <c r="J1797" s="185">
        <v>82</v>
      </c>
    </row>
    <row r="1798" spans="2:10" x14ac:dyDescent="0.25">
      <c r="B1798" s="511"/>
      <c r="C1798" s="508"/>
      <c r="D1798" s="509"/>
      <c r="E1798" s="186">
        <v>1826200821</v>
      </c>
      <c r="F1798" s="190" t="s">
        <v>1342</v>
      </c>
      <c r="G1798" s="184"/>
      <c r="H1798" s="184">
        <v>0</v>
      </c>
      <c r="I1798" s="184">
        <v>687</v>
      </c>
      <c r="J1798" s="185">
        <v>584.44556</v>
      </c>
    </row>
    <row r="1799" spans="2:10" x14ac:dyDescent="0.25">
      <c r="B1799" s="511"/>
      <c r="C1799" s="508"/>
      <c r="D1799" s="255" t="s">
        <v>1343</v>
      </c>
      <c r="E1799" s="191"/>
      <c r="F1799" s="191"/>
      <c r="G1799" s="192"/>
      <c r="H1799" s="192">
        <v>2482</v>
      </c>
      <c r="I1799" s="192">
        <v>2919</v>
      </c>
      <c r="J1799" s="193">
        <v>2686.4453700000004</v>
      </c>
    </row>
    <row r="1800" spans="2:10" x14ac:dyDescent="0.25">
      <c r="B1800" s="511"/>
      <c r="C1800" s="508"/>
      <c r="D1800" s="507" t="s">
        <v>215</v>
      </c>
      <c r="E1800" s="186">
        <v>1826000750</v>
      </c>
      <c r="F1800" s="190" t="s">
        <v>1344</v>
      </c>
      <c r="G1800" s="184"/>
      <c r="H1800" s="184">
        <v>205</v>
      </c>
      <c r="I1800" s="184">
        <v>205</v>
      </c>
      <c r="J1800" s="185">
        <v>154.23481000000001</v>
      </c>
    </row>
    <row r="1801" spans="2:10" x14ac:dyDescent="0.25">
      <c r="B1801" s="511"/>
      <c r="C1801" s="508"/>
      <c r="D1801" s="508"/>
      <c r="E1801" s="186">
        <v>1826000781</v>
      </c>
      <c r="F1801" s="190" t="s">
        <v>215</v>
      </c>
      <c r="G1801" s="184"/>
      <c r="H1801" s="184">
        <v>2020</v>
      </c>
      <c r="I1801" s="184">
        <v>2020</v>
      </c>
      <c r="J1801" s="185">
        <v>1764.0641000000001</v>
      </c>
    </row>
    <row r="1802" spans="2:10" x14ac:dyDescent="0.25">
      <c r="B1802" s="511"/>
      <c r="C1802" s="508"/>
      <c r="D1802" s="508"/>
      <c r="E1802" s="186">
        <v>1826200115</v>
      </c>
      <c r="F1802" s="190" t="s">
        <v>264</v>
      </c>
      <c r="G1802" s="184"/>
      <c r="H1802" s="184">
        <v>0</v>
      </c>
      <c r="I1802" s="184">
        <v>17</v>
      </c>
      <c r="J1802" s="185">
        <v>219.24005</v>
      </c>
    </row>
    <row r="1803" spans="2:10" x14ac:dyDescent="0.25">
      <c r="B1803" s="511"/>
      <c r="C1803" s="508"/>
      <c r="D1803" s="509"/>
      <c r="E1803" s="186">
        <v>1826200210</v>
      </c>
      <c r="F1803" s="190" t="s">
        <v>654</v>
      </c>
      <c r="G1803" s="184"/>
      <c r="H1803" s="184">
        <v>20</v>
      </c>
      <c r="I1803" s="184">
        <v>20</v>
      </c>
      <c r="J1803" s="185">
        <v>19.33343</v>
      </c>
    </row>
    <row r="1804" spans="2:10" x14ac:dyDescent="0.25">
      <c r="B1804" s="511"/>
      <c r="C1804" s="508"/>
      <c r="D1804" s="255" t="s">
        <v>1306</v>
      </c>
      <c r="E1804" s="191"/>
      <c r="F1804" s="191"/>
      <c r="G1804" s="192"/>
      <c r="H1804" s="192">
        <v>2245</v>
      </c>
      <c r="I1804" s="192">
        <v>2262</v>
      </c>
      <c r="J1804" s="193">
        <v>2156.87239</v>
      </c>
    </row>
    <row r="1805" spans="2:10" x14ac:dyDescent="0.25">
      <c r="B1805" s="511"/>
      <c r="C1805" s="508"/>
      <c r="D1805" s="507" t="s">
        <v>216</v>
      </c>
      <c r="E1805" s="186">
        <v>1823000110</v>
      </c>
      <c r="F1805" s="190" t="s">
        <v>1345</v>
      </c>
      <c r="G1805" s="184">
        <v>15</v>
      </c>
      <c r="H1805" s="184">
        <v>2000</v>
      </c>
      <c r="I1805" s="184">
        <v>2400</v>
      </c>
      <c r="J1805" s="185">
        <v>2111.6172900000001</v>
      </c>
    </row>
    <row r="1806" spans="2:10" x14ac:dyDescent="0.25">
      <c r="B1806" s="511"/>
      <c r="C1806" s="508"/>
      <c r="D1806" s="508"/>
      <c r="E1806" s="186">
        <v>1823000115</v>
      </c>
      <c r="F1806" s="190" t="s">
        <v>264</v>
      </c>
      <c r="G1806" s="184"/>
      <c r="H1806" s="184">
        <v>489</v>
      </c>
      <c r="I1806" s="184">
        <v>660</v>
      </c>
      <c r="J1806" s="185">
        <v>723.49151000000006</v>
      </c>
    </row>
    <row r="1807" spans="2:10" x14ac:dyDescent="0.25">
      <c r="B1807" s="511"/>
      <c r="C1807" s="508"/>
      <c r="D1807" s="508"/>
      <c r="E1807" s="186">
        <v>1823000130</v>
      </c>
      <c r="F1807" s="190" t="s">
        <v>265</v>
      </c>
      <c r="G1807" s="184"/>
      <c r="H1807" s="184">
        <v>130</v>
      </c>
      <c r="I1807" s="184">
        <v>120</v>
      </c>
      <c r="J1807" s="185">
        <v>125.81944</v>
      </c>
    </row>
    <row r="1808" spans="2:10" x14ac:dyDescent="0.25">
      <c r="B1808" s="511"/>
      <c r="C1808" s="508"/>
      <c r="D1808" s="508"/>
      <c r="E1808" s="186">
        <v>1823000140</v>
      </c>
      <c r="F1808" s="190" t="s">
        <v>266</v>
      </c>
      <c r="G1808" s="184"/>
      <c r="H1808" s="184">
        <v>40</v>
      </c>
      <c r="I1808" s="184">
        <v>40</v>
      </c>
      <c r="J1808" s="185">
        <v>39.640809999999995</v>
      </c>
    </row>
    <row r="1809" spans="2:10" x14ac:dyDescent="0.25">
      <c r="B1809" s="511"/>
      <c r="C1809" s="508"/>
      <c r="D1809" s="508"/>
      <c r="E1809" s="186">
        <v>1823000210</v>
      </c>
      <c r="F1809" s="190" t="s">
        <v>267</v>
      </c>
      <c r="G1809" s="184">
        <v>0.5</v>
      </c>
      <c r="H1809" s="184">
        <v>50</v>
      </c>
      <c r="I1809" s="184">
        <v>45</v>
      </c>
      <c r="J1809" s="185">
        <v>21.91602</v>
      </c>
    </row>
    <row r="1810" spans="2:10" x14ac:dyDescent="0.25">
      <c r="B1810" s="511"/>
      <c r="C1810" s="508"/>
      <c r="D1810" s="508"/>
      <c r="E1810" s="186">
        <v>1823000492</v>
      </c>
      <c r="F1810" s="190" t="s">
        <v>268</v>
      </c>
      <c r="G1810" s="184"/>
      <c r="H1810" s="184">
        <v>0</v>
      </c>
      <c r="I1810" s="184">
        <v>50</v>
      </c>
      <c r="J1810" s="185">
        <v>45.834000000000003</v>
      </c>
    </row>
    <row r="1811" spans="2:10" x14ac:dyDescent="0.25">
      <c r="B1811" s="511"/>
      <c r="C1811" s="508"/>
      <c r="D1811" s="508"/>
      <c r="E1811" s="186">
        <v>1823000570</v>
      </c>
      <c r="F1811" s="190" t="s">
        <v>1346</v>
      </c>
      <c r="G1811" s="184"/>
      <c r="H1811" s="184">
        <v>50</v>
      </c>
      <c r="I1811" s="184">
        <v>35</v>
      </c>
      <c r="J1811" s="185">
        <v>31.18</v>
      </c>
    </row>
    <row r="1812" spans="2:10" x14ac:dyDescent="0.25">
      <c r="B1812" s="511"/>
      <c r="C1812" s="508"/>
      <c r="D1812" s="508"/>
      <c r="E1812" s="186">
        <v>1823000720</v>
      </c>
      <c r="F1812" s="190" t="s">
        <v>1347</v>
      </c>
      <c r="G1812" s="184"/>
      <c r="H1812" s="184">
        <v>20</v>
      </c>
      <c r="I1812" s="184">
        <v>20</v>
      </c>
      <c r="J1812" s="185">
        <v>14.8515</v>
      </c>
    </row>
    <row r="1813" spans="2:10" x14ac:dyDescent="0.25">
      <c r="B1813" s="511"/>
      <c r="C1813" s="508"/>
      <c r="D1813" s="508"/>
      <c r="E1813" s="186">
        <v>1823000740</v>
      </c>
      <c r="F1813" s="190" t="s">
        <v>292</v>
      </c>
      <c r="G1813" s="184"/>
      <c r="H1813" s="184">
        <v>25</v>
      </c>
      <c r="I1813" s="184">
        <v>15</v>
      </c>
      <c r="J1813" s="185">
        <v>15</v>
      </c>
    </row>
    <row r="1814" spans="2:10" x14ac:dyDescent="0.25">
      <c r="B1814" s="511"/>
      <c r="C1814" s="508"/>
      <c r="D1814" s="508"/>
      <c r="E1814" s="186">
        <v>1823000780</v>
      </c>
      <c r="F1814" s="190" t="s">
        <v>381</v>
      </c>
      <c r="G1814" s="184"/>
      <c r="H1814" s="184">
        <v>50</v>
      </c>
      <c r="I1814" s="184">
        <v>30</v>
      </c>
      <c r="J1814" s="185">
        <v>29.683900000000001</v>
      </c>
    </row>
    <row r="1815" spans="2:10" x14ac:dyDescent="0.25">
      <c r="B1815" s="511"/>
      <c r="C1815" s="508"/>
      <c r="D1815" s="508"/>
      <c r="E1815" s="186">
        <v>1823000781</v>
      </c>
      <c r="F1815" s="190" t="s">
        <v>1348</v>
      </c>
      <c r="G1815" s="184"/>
      <c r="H1815" s="184">
        <v>100</v>
      </c>
      <c r="I1815" s="184">
        <v>80</v>
      </c>
      <c r="J1815" s="185">
        <v>79.999300000000005</v>
      </c>
    </row>
    <row r="1816" spans="2:10" x14ac:dyDescent="0.25">
      <c r="B1816" s="511"/>
      <c r="C1816" s="508"/>
      <c r="D1816" s="508"/>
      <c r="E1816" s="186">
        <v>1823000782</v>
      </c>
      <c r="F1816" s="190" t="s">
        <v>1349</v>
      </c>
      <c r="G1816" s="184"/>
      <c r="H1816" s="184">
        <v>0</v>
      </c>
      <c r="I1816" s="184">
        <v>0</v>
      </c>
      <c r="J1816" s="185">
        <v>7.5</v>
      </c>
    </row>
    <row r="1817" spans="2:10" x14ac:dyDescent="0.25">
      <c r="B1817" s="511"/>
      <c r="C1817" s="508"/>
      <c r="D1817" s="508"/>
      <c r="E1817" s="186">
        <v>1823000799</v>
      </c>
      <c r="F1817" s="190" t="s">
        <v>1326</v>
      </c>
      <c r="G1817" s="184"/>
      <c r="H1817" s="184">
        <v>465</v>
      </c>
      <c r="I1817" s="184">
        <v>600</v>
      </c>
      <c r="J1817" s="185">
        <v>487.03699999999998</v>
      </c>
    </row>
    <row r="1818" spans="2:10" x14ac:dyDescent="0.25">
      <c r="B1818" s="511"/>
      <c r="C1818" s="508"/>
      <c r="D1818" s="509"/>
      <c r="E1818" s="186">
        <v>1823000930</v>
      </c>
      <c r="F1818" s="190" t="s">
        <v>1350</v>
      </c>
      <c r="G1818" s="184"/>
      <c r="H1818" s="184">
        <v>140</v>
      </c>
      <c r="I1818" s="184">
        <v>125</v>
      </c>
      <c r="J1818" s="185">
        <v>119.95952</v>
      </c>
    </row>
    <row r="1819" spans="2:10" x14ac:dyDescent="0.25">
      <c r="B1819" s="511"/>
      <c r="C1819" s="508"/>
      <c r="D1819" s="255" t="s">
        <v>1309</v>
      </c>
      <c r="E1819" s="191"/>
      <c r="F1819" s="191"/>
      <c r="G1819" s="192">
        <v>15.5</v>
      </c>
      <c r="H1819" s="192">
        <v>3559</v>
      </c>
      <c r="I1819" s="192">
        <v>4220</v>
      </c>
      <c r="J1819" s="193">
        <v>3853.5302899999997</v>
      </c>
    </row>
    <row r="1820" spans="2:10" x14ac:dyDescent="0.25">
      <c r="B1820" s="511"/>
      <c r="C1820" s="508"/>
      <c r="D1820" s="507" t="s">
        <v>247</v>
      </c>
      <c r="E1820" s="186">
        <v>1098001111</v>
      </c>
      <c r="F1820" s="190" t="s">
        <v>1351</v>
      </c>
      <c r="G1820" s="184">
        <v>14.5</v>
      </c>
      <c r="H1820" s="184">
        <v>2600</v>
      </c>
      <c r="I1820" s="184">
        <v>2600</v>
      </c>
      <c r="J1820" s="185">
        <v>3007.8876299999997</v>
      </c>
    </row>
    <row r="1821" spans="2:10" x14ac:dyDescent="0.25">
      <c r="B1821" s="511"/>
      <c r="C1821" s="508"/>
      <c r="D1821" s="508"/>
      <c r="E1821" s="186">
        <v>1098001131</v>
      </c>
      <c r="F1821" s="190" t="s">
        <v>265</v>
      </c>
      <c r="G1821" s="184"/>
      <c r="H1821" s="184">
        <v>480</v>
      </c>
      <c r="I1821" s="184">
        <v>370</v>
      </c>
      <c r="J1821" s="185">
        <v>481.83478000000002</v>
      </c>
    </row>
    <row r="1822" spans="2:10" x14ac:dyDescent="0.25">
      <c r="B1822" s="511"/>
      <c r="C1822" s="508"/>
      <c r="D1822" s="508"/>
      <c r="E1822" s="186">
        <v>1098001141</v>
      </c>
      <c r="F1822" s="190" t="s">
        <v>219</v>
      </c>
      <c r="G1822" s="184"/>
      <c r="H1822" s="184">
        <v>200</v>
      </c>
      <c r="I1822" s="184">
        <v>200</v>
      </c>
      <c r="J1822" s="185">
        <v>220.35715999999999</v>
      </c>
    </row>
    <row r="1823" spans="2:10" x14ac:dyDescent="0.25">
      <c r="B1823" s="511"/>
      <c r="C1823" s="508"/>
      <c r="D1823" s="508"/>
      <c r="E1823" s="186">
        <v>1098001210</v>
      </c>
      <c r="F1823" s="190" t="s">
        <v>1352</v>
      </c>
      <c r="G1823" s="184">
        <v>1</v>
      </c>
      <c r="H1823" s="184">
        <v>240</v>
      </c>
      <c r="I1823" s="184">
        <v>157</v>
      </c>
      <c r="J1823" s="185">
        <v>149.63924</v>
      </c>
    </row>
    <row r="1824" spans="2:10" x14ac:dyDescent="0.25">
      <c r="B1824" s="511"/>
      <c r="C1824" s="508"/>
      <c r="D1824" s="508"/>
      <c r="E1824" s="186">
        <v>1098001420</v>
      </c>
      <c r="F1824" s="190" t="s">
        <v>1353</v>
      </c>
      <c r="G1824" s="184"/>
      <c r="H1824" s="184">
        <v>550</v>
      </c>
      <c r="I1824" s="184">
        <v>550</v>
      </c>
      <c r="J1824" s="185">
        <v>495.05198999999999</v>
      </c>
    </row>
    <row r="1825" spans="1:10" x14ac:dyDescent="0.25">
      <c r="B1825" s="511"/>
      <c r="C1825" s="508"/>
      <c r="D1825" s="508"/>
      <c r="E1825" s="186">
        <v>1098001430</v>
      </c>
      <c r="F1825" s="190" t="s">
        <v>1354</v>
      </c>
      <c r="G1825" s="184"/>
      <c r="H1825" s="184">
        <v>1020</v>
      </c>
      <c r="I1825" s="184">
        <v>1020</v>
      </c>
      <c r="J1825" s="185">
        <v>894.74661000000003</v>
      </c>
    </row>
    <row r="1826" spans="1:10" x14ac:dyDescent="0.25">
      <c r="B1826" s="511"/>
      <c r="C1826" s="508"/>
      <c r="D1826" s="508"/>
      <c r="E1826" s="186">
        <v>1098001431</v>
      </c>
      <c r="F1826" s="190" t="s">
        <v>989</v>
      </c>
      <c r="G1826" s="184"/>
      <c r="H1826" s="184">
        <v>60</v>
      </c>
      <c r="I1826" s="184">
        <v>60</v>
      </c>
      <c r="J1826" s="185">
        <v>39.998470000000005</v>
      </c>
    </row>
    <row r="1827" spans="1:10" x14ac:dyDescent="0.25">
      <c r="B1827" s="511"/>
      <c r="C1827" s="508"/>
      <c r="D1827" s="508"/>
      <c r="E1827" s="186">
        <v>1098001751</v>
      </c>
      <c r="F1827" s="190" t="s">
        <v>967</v>
      </c>
      <c r="G1827" s="184"/>
      <c r="H1827" s="184">
        <v>960</v>
      </c>
      <c r="I1827" s="184">
        <v>712</v>
      </c>
      <c r="J1827" s="185">
        <v>545.45659999999998</v>
      </c>
    </row>
    <row r="1828" spans="1:10" x14ac:dyDescent="0.25">
      <c r="B1828" s="511"/>
      <c r="C1828" s="508"/>
      <c r="D1828" s="508"/>
      <c r="E1828" s="186">
        <v>1098001752</v>
      </c>
      <c r="F1828" s="190" t="s">
        <v>1355</v>
      </c>
      <c r="G1828" s="184"/>
      <c r="H1828" s="184">
        <v>390</v>
      </c>
      <c r="I1828" s="184">
        <v>290</v>
      </c>
      <c r="J1828" s="185">
        <v>186.7988</v>
      </c>
    </row>
    <row r="1829" spans="1:10" x14ac:dyDescent="0.25">
      <c r="B1829" s="511"/>
      <c r="C1829" s="508"/>
      <c r="D1829" s="508"/>
      <c r="E1829" s="186">
        <v>1098001930</v>
      </c>
      <c r="F1829" s="190" t="s">
        <v>1356</v>
      </c>
      <c r="G1829" s="184"/>
      <c r="H1829" s="184">
        <v>5</v>
      </c>
      <c r="I1829" s="184">
        <v>5</v>
      </c>
      <c r="J1829" s="185">
        <v>1.30806</v>
      </c>
    </row>
    <row r="1830" spans="1:10" x14ac:dyDescent="0.25">
      <c r="B1830" s="511"/>
      <c r="C1830" s="508"/>
      <c r="D1830" s="508"/>
      <c r="E1830" s="186">
        <v>1098001998</v>
      </c>
      <c r="F1830" s="190" t="s">
        <v>1357</v>
      </c>
      <c r="G1830" s="184"/>
      <c r="H1830" s="184">
        <v>-3735</v>
      </c>
      <c r="I1830" s="184">
        <v>-3337</v>
      </c>
      <c r="J1830" s="185">
        <v>-2619.28856</v>
      </c>
    </row>
    <row r="1831" spans="1:10" x14ac:dyDescent="0.25">
      <c r="B1831" s="511"/>
      <c r="C1831" s="508"/>
      <c r="D1831" s="508"/>
      <c r="E1831" s="186">
        <v>1098001999</v>
      </c>
      <c r="F1831" s="190" t="s">
        <v>304</v>
      </c>
      <c r="G1831" s="184"/>
      <c r="H1831" s="184">
        <v>-3520</v>
      </c>
      <c r="I1831" s="184">
        <v>-3327</v>
      </c>
      <c r="J1831" s="185">
        <v>-3859.7188099999998</v>
      </c>
    </row>
    <row r="1832" spans="1:10" x14ac:dyDescent="0.25">
      <c r="B1832" s="511"/>
      <c r="C1832" s="508"/>
      <c r="D1832" s="509"/>
      <c r="E1832" s="186">
        <v>1826200780</v>
      </c>
      <c r="F1832" s="190" t="s">
        <v>1358</v>
      </c>
      <c r="G1832" s="184"/>
      <c r="H1832" s="184">
        <v>220</v>
      </c>
      <c r="I1832" s="184">
        <v>216</v>
      </c>
      <c r="J1832" s="185">
        <v>221.97300000000001</v>
      </c>
    </row>
    <row r="1833" spans="1:10" x14ac:dyDescent="0.25">
      <c r="B1833" s="511"/>
      <c r="C1833" s="509"/>
      <c r="D1833" s="255" t="s">
        <v>1359</v>
      </c>
      <c r="E1833" s="191"/>
      <c r="F1833" s="191"/>
      <c r="G1833" s="192">
        <v>15.5</v>
      </c>
      <c r="H1833" s="192">
        <v>-530</v>
      </c>
      <c r="I1833" s="192">
        <v>-484</v>
      </c>
      <c r="J1833" s="193">
        <v>-233.95502999999957</v>
      </c>
    </row>
    <row r="1834" spans="1:10" ht="20.399999999999999" x14ac:dyDescent="0.25">
      <c r="B1834" s="512"/>
      <c r="C1834" s="258" t="s">
        <v>19</v>
      </c>
      <c r="D1834" s="259"/>
      <c r="E1834" s="197"/>
      <c r="F1834" s="197"/>
      <c r="G1834" s="198">
        <v>62.099999999999994</v>
      </c>
      <c r="H1834" s="198">
        <v>35122</v>
      </c>
      <c r="I1834" s="198">
        <v>33130</v>
      </c>
      <c r="J1834" s="199">
        <v>33117.342469999974</v>
      </c>
    </row>
    <row r="1835" spans="1:10" ht="14.4" thickBot="1" x14ac:dyDescent="0.3">
      <c r="B1835" s="251" t="s">
        <v>217</v>
      </c>
      <c r="C1835" s="252"/>
      <c r="D1835" s="252"/>
      <c r="E1835" s="204"/>
      <c r="F1835" s="204"/>
      <c r="G1835" s="205">
        <v>62.099999999999994</v>
      </c>
      <c r="H1835" s="205">
        <v>18101</v>
      </c>
      <c r="I1835" s="205">
        <v>17636</v>
      </c>
      <c r="J1835" s="206">
        <v>14356.07818</v>
      </c>
    </row>
    <row r="1836" spans="1:10" s="230" customFormat="1" ht="14.4" thickBot="1" x14ac:dyDescent="0.3">
      <c r="A1836" s="263"/>
      <c r="B1836" s="264" t="s">
        <v>20</v>
      </c>
      <c r="C1836" s="265"/>
      <c r="D1836" s="265"/>
      <c r="E1836" s="266"/>
      <c r="F1836" s="266"/>
      <c r="G1836" s="267">
        <v>2614.85</v>
      </c>
      <c r="H1836" s="267">
        <v>0</v>
      </c>
      <c r="I1836" s="267">
        <v>0</v>
      </c>
      <c r="J1836" s="268">
        <v>-3472.5223600001891</v>
      </c>
    </row>
    <row r="1837" spans="1:10" x14ac:dyDescent="0.25">
      <c r="B1837" s="260"/>
      <c r="C1837" s="260"/>
      <c r="D1837" s="260"/>
      <c r="E1837"/>
      <c r="F1837"/>
      <c r="G1837"/>
      <c r="H1837"/>
      <c r="I1837"/>
      <c r="J1837"/>
    </row>
    <row r="1838" spans="1:10" x14ac:dyDescent="0.25">
      <c r="B1838" s="260"/>
      <c r="C1838" s="260"/>
      <c r="D1838" s="260"/>
      <c r="E1838"/>
      <c r="F1838"/>
      <c r="G1838"/>
      <c r="H1838"/>
      <c r="I1838"/>
      <c r="J1838"/>
    </row>
    <row r="1839" spans="1:10" x14ac:dyDescent="0.25">
      <c r="B1839" s="260"/>
      <c r="C1839" s="260"/>
      <c r="D1839" s="260"/>
      <c r="E1839"/>
      <c r="F1839"/>
      <c r="G1839"/>
      <c r="H1839"/>
      <c r="I1839"/>
      <c r="J1839"/>
    </row>
    <row r="1840" spans="1:10" x14ac:dyDescent="0.25">
      <c r="B1840" s="260"/>
      <c r="C1840" s="260"/>
      <c r="D1840" s="260"/>
      <c r="E1840"/>
      <c r="F1840"/>
      <c r="G1840"/>
      <c r="H1840"/>
      <c r="I1840"/>
      <c r="J1840"/>
    </row>
    <row r="1841" spans="2:10" x14ac:dyDescent="0.25">
      <c r="B1841" s="260"/>
      <c r="C1841" s="260"/>
      <c r="D1841" s="260"/>
      <c r="E1841"/>
      <c r="F1841"/>
      <c r="G1841"/>
      <c r="H1841"/>
      <c r="I1841"/>
      <c r="J1841"/>
    </row>
    <row r="1842" spans="2:10" x14ac:dyDescent="0.25">
      <c r="B1842" s="260"/>
      <c r="C1842" s="260"/>
      <c r="D1842" s="260"/>
      <c r="E1842"/>
      <c r="F1842"/>
      <c r="G1842"/>
      <c r="H1842"/>
      <c r="I1842"/>
      <c r="J1842"/>
    </row>
    <row r="1843" spans="2:10" x14ac:dyDescent="0.25">
      <c r="B1843" s="260"/>
      <c r="C1843" s="260"/>
      <c r="D1843" s="260"/>
      <c r="E1843"/>
      <c r="F1843"/>
      <c r="G1843"/>
      <c r="H1843"/>
      <c r="I1843"/>
      <c r="J1843"/>
    </row>
    <row r="1844" spans="2:10" x14ac:dyDescent="0.25">
      <c r="B1844" s="260"/>
      <c r="C1844" s="260"/>
      <c r="D1844" s="260"/>
      <c r="E1844"/>
      <c r="F1844"/>
      <c r="G1844"/>
      <c r="H1844"/>
      <c r="I1844"/>
      <c r="J1844"/>
    </row>
    <row r="1845" spans="2:10" x14ac:dyDescent="0.25">
      <c r="B1845" s="260"/>
      <c r="C1845" s="260"/>
      <c r="D1845" s="260"/>
      <c r="E1845"/>
      <c r="F1845"/>
      <c r="G1845"/>
      <c r="H1845"/>
      <c r="I1845"/>
      <c r="J1845"/>
    </row>
    <row r="1846" spans="2:10" x14ac:dyDescent="0.25">
      <c r="B1846" s="260"/>
      <c r="C1846" s="260"/>
      <c r="D1846" s="260"/>
      <c r="E1846"/>
      <c r="F1846"/>
      <c r="G1846"/>
      <c r="H1846"/>
      <c r="I1846"/>
      <c r="J1846"/>
    </row>
    <row r="1847" spans="2:10" x14ac:dyDescent="0.25">
      <c r="B1847" s="260"/>
      <c r="C1847" s="260"/>
      <c r="D1847" s="260"/>
      <c r="E1847"/>
      <c r="F1847"/>
      <c r="G1847"/>
      <c r="H1847"/>
      <c r="I1847"/>
      <c r="J1847"/>
    </row>
    <row r="1848" spans="2:10" x14ac:dyDescent="0.25">
      <c r="B1848" s="260"/>
      <c r="C1848" s="260"/>
      <c r="D1848" s="260"/>
      <c r="E1848"/>
      <c r="F1848"/>
      <c r="G1848"/>
      <c r="H1848"/>
      <c r="I1848"/>
      <c r="J1848"/>
    </row>
    <row r="1849" spans="2:10" x14ac:dyDescent="0.25">
      <c r="B1849" s="260"/>
      <c r="C1849" s="260"/>
      <c r="D1849" s="260"/>
      <c r="E1849"/>
      <c r="F1849"/>
      <c r="G1849"/>
      <c r="H1849"/>
      <c r="I1849"/>
      <c r="J1849"/>
    </row>
    <row r="1850" spans="2:10" x14ac:dyDescent="0.25">
      <c r="B1850" s="260"/>
      <c r="C1850" s="260"/>
      <c r="D1850" s="260"/>
      <c r="E1850"/>
      <c r="F1850"/>
      <c r="G1850"/>
      <c r="H1850"/>
      <c r="I1850"/>
      <c r="J1850"/>
    </row>
    <row r="1851" spans="2:10" x14ac:dyDescent="0.25">
      <c r="B1851" s="260"/>
      <c r="C1851" s="260"/>
      <c r="D1851" s="260"/>
      <c r="E1851"/>
      <c r="F1851"/>
      <c r="G1851"/>
      <c r="H1851"/>
      <c r="I1851"/>
      <c r="J1851"/>
    </row>
    <row r="1852" spans="2:10" x14ac:dyDescent="0.25">
      <c r="B1852" s="260"/>
      <c r="C1852" s="260"/>
      <c r="D1852" s="260"/>
      <c r="E1852"/>
      <c r="F1852"/>
      <c r="G1852"/>
      <c r="H1852"/>
      <c r="I1852"/>
      <c r="J1852"/>
    </row>
    <row r="1853" spans="2:10" x14ac:dyDescent="0.25">
      <c r="B1853" s="260"/>
      <c r="C1853" s="260"/>
      <c r="D1853" s="260"/>
      <c r="E1853"/>
      <c r="F1853"/>
      <c r="G1853"/>
      <c r="H1853"/>
      <c r="I1853"/>
      <c r="J1853"/>
    </row>
    <row r="1854" spans="2:10" x14ac:dyDescent="0.25">
      <c r="B1854" s="260"/>
      <c r="C1854" s="260"/>
      <c r="D1854" s="260"/>
      <c r="E1854"/>
      <c r="F1854"/>
      <c r="G1854"/>
      <c r="H1854"/>
      <c r="I1854"/>
      <c r="J1854"/>
    </row>
    <row r="1855" spans="2:10" x14ac:dyDescent="0.25">
      <c r="B1855" s="260"/>
      <c r="C1855" s="260"/>
      <c r="D1855" s="260"/>
      <c r="E1855"/>
      <c r="F1855"/>
      <c r="G1855"/>
      <c r="H1855"/>
      <c r="I1855"/>
      <c r="J1855"/>
    </row>
    <row r="1856" spans="2:10" x14ac:dyDescent="0.25">
      <c r="B1856" s="260"/>
      <c r="C1856" s="260"/>
      <c r="D1856" s="260"/>
      <c r="E1856"/>
      <c r="F1856"/>
      <c r="G1856"/>
      <c r="H1856"/>
      <c r="I1856"/>
      <c r="J1856"/>
    </row>
    <row r="1857" spans="2:10" x14ac:dyDescent="0.25">
      <c r="B1857" s="260"/>
      <c r="C1857" s="260"/>
      <c r="D1857" s="260"/>
      <c r="E1857"/>
      <c r="F1857"/>
      <c r="G1857"/>
      <c r="H1857"/>
      <c r="I1857"/>
      <c r="J1857"/>
    </row>
    <row r="1858" spans="2:10" x14ac:dyDescent="0.25">
      <c r="B1858" s="260"/>
      <c r="C1858" s="260"/>
      <c r="D1858" s="260"/>
      <c r="E1858"/>
      <c r="F1858"/>
      <c r="G1858"/>
      <c r="H1858"/>
      <c r="I1858"/>
      <c r="J1858"/>
    </row>
    <row r="1859" spans="2:10" x14ac:dyDescent="0.25">
      <c r="B1859" s="260"/>
      <c r="C1859" s="260"/>
      <c r="D1859" s="260"/>
      <c r="E1859"/>
      <c r="F1859"/>
      <c r="G1859"/>
      <c r="H1859"/>
      <c r="I1859"/>
      <c r="J1859"/>
    </row>
    <row r="1860" spans="2:10" x14ac:dyDescent="0.25">
      <c r="B1860" s="260"/>
      <c r="C1860" s="260"/>
      <c r="D1860" s="260"/>
      <c r="E1860"/>
      <c r="F1860"/>
      <c r="G1860"/>
      <c r="H1860"/>
      <c r="I1860"/>
      <c r="J1860"/>
    </row>
    <row r="1861" spans="2:10" x14ac:dyDescent="0.25">
      <c r="B1861" s="260"/>
      <c r="C1861" s="260"/>
      <c r="D1861" s="260"/>
      <c r="E1861"/>
      <c r="F1861"/>
      <c r="G1861"/>
      <c r="H1861"/>
      <c r="I1861"/>
      <c r="J1861"/>
    </row>
    <row r="1862" spans="2:10" x14ac:dyDescent="0.25">
      <c r="B1862" s="260"/>
      <c r="C1862" s="260"/>
      <c r="D1862" s="260"/>
      <c r="E1862"/>
      <c r="F1862"/>
      <c r="G1862"/>
      <c r="H1862"/>
      <c r="I1862"/>
      <c r="J1862"/>
    </row>
    <row r="1863" spans="2:10" x14ac:dyDescent="0.25">
      <c r="B1863" s="260"/>
      <c r="C1863" s="260"/>
      <c r="D1863" s="260"/>
      <c r="E1863"/>
      <c r="F1863"/>
      <c r="G1863"/>
      <c r="H1863"/>
      <c r="I1863"/>
      <c r="J1863"/>
    </row>
    <row r="1864" spans="2:10" x14ac:dyDescent="0.25">
      <c r="B1864" s="260"/>
      <c r="C1864" s="260"/>
      <c r="D1864" s="260"/>
      <c r="E1864"/>
      <c r="F1864"/>
      <c r="G1864"/>
      <c r="H1864"/>
      <c r="I1864"/>
      <c r="J1864"/>
    </row>
    <row r="1865" spans="2:10" x14ac:dyDescent="0.25">
      <c r="B1865" s="260"/>
      <c r="C1865" s="260"/>
      <c r="D1865" s="260"/>
      <c r="E1865"/>
      <c r="F1865"/>
      <c r="G1865"/>
      <c r="H1865"/>
      <c r="I1865"/>
      <c r="J1865"/>
    </row>
    <row r="1866" spans="2:10" x14ac:dyDescent="0.25">
      <c r="B1866" s="260"/>
      <c r="C1866" s="260"/>
      <c r="D1866" s="260"/>
      <c r="E1866"/>
      <c r="F1866"/>
      <c r="G1866"/>
      <c r="H1866"/>
      <c r="I1866"/>
      <c r="J1866"/>
    </row>
    <row r="1867" spans="2:10" x14ac:dyDescent="0.25">
      <c r="B1867" s="260"/>
      <c r="C1867" s="260"/>
      <c r="D1867" s="260"/>
      <c r="E1867"/>
      <c r="F1867"/>
      <c r="G1867"/>
      <c r="H1867"/>
      <c r="I1867"/>
      <c r="J1867"/>
    </row>
    <row r="1868" spans="2:10" x14ac:dyDescent="0.25">
      <c r="B1868" s="260"/>
      <c r="C1868" s="260"/>
      <c r="D1868" s="260"/>
      <c r="E1868"/>
      <c r="F1868"/>
      <c r="G1868"/>
      <c r="H1868"/>
      <c r="I1868"/>
      <c r="J1868"/>
    </row>
    <row r="1869" spans="2:10" x14ac:dyDescent="0.25">
      <c r="B1869" s="260"/>
      <c r="C1869" s="260"/>
      <c r="D1869" s="260"/>
      <c r="E1869"/>
      <c r="F1869"/>
      <c r="G1869"/>
      <c r="H1869"/>
      <c r="I1869"/>
      <c r="J1869"/>
    </row>
    <row r="1870" spans="2:10" x14ac:dyDescent="0.25">
      <c r="B1870" s="260"/>
      <c r="C1870" s="260"/>
      <c r="D1870" s="260"/>
      <c r="E1870"/>
      <c r="F1870"/>
      <c r="G1870"/>
      <c r="H1870"/>
      <c r="I1870"/>
      <c r="J1870"/>
    </row>
    <row r="1871" spans="2:10" x14ac:dyDescent="0.25">
      <c r="B1871" s="260"/>
      <c r="C1871" s="260"/>
      <c r="D1871" s="260"/>
      <c r="E1871"/>
      <c r="F1871"/>
      <c r="G1871"/>
      <c r="H1871"/>
      <c r="I1871"/>
      <c r="J1871"/>
    </row>
    <row r="1872" spans="2:10" x14ac:dyDescent="0.25">
      <c r="B1872" s="260"/>
      <c r="C1872" s="260"/>
      <c r="D1872" s="260"/>
      <c r="E1872"/>
      <c r="F1872"/>
      <c r="G1872"/>
      <c r="H1872"/>
      <c r="I1872"/>
      <c r="J1872"/>
    </row>
    <row r="1873" spans="2:10" x14ac:dyDescent="0.25">
      <c r="B1873" s="260"/>
      <c r="C1873" s="260"/>
      <c r="D1873" s="260"/>
      <c r="E1873"/>
      <c r="F1873"/>
      <c r="G1873"/>
      <c r="H1873"/>
      <c r="I1873"/>
      <c r="J1873"/>
    </row>
    <row r="1874" spans="2:10" x14ac:dyDescent="0.25">
      <c r="B1874" s="260"/>
      <c r="C1874" s="260"/>
      <c r="D1874" s="260"/>
      <c r="E1874"/>
      <c r="F1874"/>
      <c r="G1874"/>
      <c r="H1874"/>
      <c r="I1874"/>
      <c r="J1874"/>
    </row>
    <row r="1875" spans="2:10" x14ac:dyDescent="0.25">
      <c r="B1875" s="260"/>
      <c r="C1875" s="260"/>
      <c r="D1875" s="260"/>
      <c r="E1875"/>
      <c r="F1875"/>
      <c r="G1875"/>
      <c r="H1875"/>
      <c r="I1875"/>
      <c r="J1875"/>
    </row>
    <row r="1876" spans="2:10" x14ac:dyDescent="0.25">
      <c r="B1876" s="260"/>
      <c r="C1876" s="260"/>
      <c r="D1876" s="260"/>
      <c r="E1876"/>
      <c r="F1876"/>
      <c r="G1876"/>
      <c r="H1876"/>
      <c r="I1876"/>
      <c r="J1876"/>
    </row>
    <row r="1877" spans="2:10" x14ac:dyDescent="0.25">
      <c r="B1877" s="260"/>
      <c r="C1877" s="260"/>
      <c r="D1877" s="260"/>
      <c r="E1877"/>
      <c r="F1877"/>
      <c r="G1877"/>
      <c r="H1877"/>
      <c r="I1877"/>
      <c r="J1877"/>
    </row>
    <row r="1878" spans="2:10" x14ac:dyDescent="0.25">
      <c r="B1878" s="260"/>
      <c r="C1878" s="260"/>
      <c r="D1878" s="260"/>
      <c r="E1878"/>
      <c r="F1878"/>
      <c r="G1878"/>
      <c r="H1878"/>
      <c r="I1878"/>
      <c r="J1878"/>
    </row>
    <row r="1879" spans="2:10" x14ac:dyDescent="0.25">
      <c r="B1879" s="260"/>
      <c r="C1879" s="260"/>
      <c r="D1879" s="260"/>
      <c r="E1879"/>
      <c r="F1879"/>
      <c r="G1879"/>
      <c r="H1879"/>
      <c r="I1879"/>
      <c r="J1879"/>
    </row>
    <row r="1880" spans="2:10" x14ac:dyDescent="0.25">
      <c r="B1880" s="260"/>
      <c r="C1880" s="260"/>
      <c r="D1880" s="260"/>
      <c r="E1880"/>
      <c r="F1880"/>
      <c r="G1880"/>
      <c r="H1880"/>
      <c r="I1880"/>
      <c r="J1880"/>
    </row>
    <row r="1881" spans="2:10" x14ac:dyDescent="0.25">
      <c r="B1881" s="260"/>
      <c r="C1881" s="260"/>
      <c r="D1881" s="260"/>
      <c r="E1881"/>
      <c r="F1881"/>
      <c r="G1881"/>
      <c r="H1881"/>
      <c r="I1881"/>
      <c r="J1881"/>
    </row>
    <row r="1882" spans="2:10" x14ac:dyDescent="0.25">
      <c r="B1882" s="260"/>
      <c r="C1882" s="260"/>
      <c r="D1882" s="260"/>
      <c r="E1882"/>
      <c r="F1882"/>
      <c r="G1882"/>
      <c r="H1882"/>
      <c r="I1882"/>
      <c r="J1882"/>
    </row>
    <row r="1883" spans="2:10" x14ac:dyDescent="0.25">
      <c r="B1883" s="260"/>
      <c r="C1883" s="260"/>
      <c r="D1883" s="260"/>
      <c r="E1883"/>
      <c r="F1883"/>
      <c r="G1883"/>
      <c r="H1883"/>
      <c r="I1883"/>
      <c r="J1883"/>
    </row>
    <row r="1884" spans="2:10" x14ac:dyDescent="0.25">
      <c r="B1884" s="260"/>
      <c r="C1884" s="260"/>
      <c r="D1884" s="260"/>
      <c r="E1884"/>
      <c r="F1884"/>
      <c r="G1884"/>
      <c r="H1884"/>
      <c r="I1884"/>
      <c r="J1884"/>
    </row>
    <row r="1885" spans="2:10" x14ac:dyDescent="0.25">
      <c r="B1885" s="260"/>
      <c r="C1885" s="260"/>
      <c r="D1885" s="260"/>
      <c r="E1885"/>
      <c r="F1885"/>
      <c r="G1885"/>
      <c r="H1885"/>
      <c r="I1885"/>
      <c r="J1885"/>
    </row>
    <row r="1886" spans="2:10" x14ac:dyDescent="0.25">
      <c r="B1886" s="260"/>
      <c r="C1886" s="260"/>
      <c r="D1886" s="260"/>
      <c r="E1886"/>
      <c r="F1886"/>
      <c r="G1886"/>
      <c r="H1886"/>
      <c r="I1886"/>
      <c r="J1886"/>
    </row>
    <row r="1887" spans="2:10" x14ac:dyDescent="0.25">
      <c r="B1887" s="260"/>
      <c r="C1887" s="260"/>
      <c r="D1887" s="260"/>
      <c r="E1887"/>
      <c r="F1887"/>
      <c r="G1887"/>
      <c r="H1887"/>
      <c r="I1887"/>
      <c r="J1887"/>
    </row>
    <row r="1888" spans="2:10" x14ac:dyDescent="0.25">
      <c r="B1888" s="260"/>
      <c r="C1888" s="260"/>
      <c r="D1888" s="260"/>
      <c r="E1888"/>
      <c r="F1888"/>
      <c r="G1888"/>
      <c r="H1888"/>
      <c r="I1888"/>
      <c r="J1888"/>
    </row>
    <row r="1889" spans="2:10" x14ac:dyDescent="0.25">
      <c r="B1889" s="260"/>
      <c r="C1889" s="260"/>
      <c r="D1889" s="260"/>
      <c r="E1889"/>
      <c r="F1889"/>
      <c r="G1889"/>
      <c r="H1889"/>
      <c r="I1889"/>
      <c r="J1889"/>
    </row>
    <row r="1890" spans="2:10" x14ac:dyDescent="0.25">
      <c r="B1890" s="260"/>
      <c r="C1890" s="260"/>
      <c r="D1890" s="260"/>
      <c r="E1890"/>
      <c r="F1890"/>
      <c r="G1890"/>
      <c r="H1890"/>
      <c r="I1890"/>
      <c r="J1890"/>
    </row>
    <row r="1891" spans="2:10" x14ac:dyDescent="0.25">
      <c r="B1891" s="260"/>
      <c r="C1891" s="260"/>
      <c r="D1891" s="260"/>
      <c r="E1891"/>
      <c r="F1891"/>
      <c r="G1891"/>
      <c r="H1891"/>
      <c r="I1891"/>
      <c r="J1891"/>
    </row>
    <row r="1892" spans="2:10" x14ac:dyDescent="0.25">
      <c r="B1892" s="260"/>
      <c r="C1892" s="260"/>
      <c r="D1892" s="260"/>
      <c r="E1892"/>
      <c r="F1892"/>
      <c r="G1892"/>
      <c r="H1892"/>
      <c r="I1892"/>
      <c r="J1892"/>
    </row>
    <row r="1893" spans="2:10" x14ac:dyDescent="0.25">
      <c r="B1893" s="260"/>
      <c r="C1893" s="260"/>
      <c r="D1893" s="260"/>
      <c r="E1893"/>
      <c r="F1893"/>
      <c r="G1893"/>
      <c r="H1893"/>
      <c r="I1893"/>
      <c r="J1893"/>
    </row>
    <row r="1894" spans="2:10" x14ac:dyDescent="0.25">
      <c r="B1894" s="260"/>
      <c r="C1894" s="260"/>
      <c r="D1894" s="260"/>
      <c r="E1894"/>
      <c r="F1894"/>
      <c r="G1894"/>
      <c r="H1894"/>
      <c r="I1894"/>
      <c r="J1894"/>
    </row>
    <row r="1895" spans="2:10" x14ac:dyDescent="0.25">
      <c r="B1895" s="260"/>
      <c r="C1895" s="260"/>
      <c r="D1895" s="260"/>
      <c r="E1895"/>
      <c r="F1895"/>
      <c r="G1895"/>
      <c r="H1895"/>
      <c r="I1895"/>
      <c r="J1895"/>
    </row>
    <row r="1896" spans="2:10" x14ac:dyDescent="0.25">
      <c r="B1896" s="260"/>
      <c r="C1896" s="260"/>
      <c r="D1896" s="260"/>
      <c r="E1896"/>
      <c r="F1896"/>
      <c r="G1896"/>
      <c r="H1896"/>
      <c r="I1896"/>
      <c r="J1896"/>
    </row>
    <row r="1897" spans="2:10" x14ac:dyDescent="0.25">
      <c r="B1897" s="260"/>
      <c r="C1897" s="260"/>
      <c r="D1897" s="260"/>
      <c r="E1897"/>
      <c r="F1897"/>
      <c r="G1897"/>
      <c r="H1897"/>
      <c r="I1897"/>
      <c r="J1897"/>
    </row>
    <row r="1898" spans="2:10" x14ac:dyDescent="0.25">
      <c r="B1898" s="260"/>
      <c r="C1898" s="260"/>
      <c r="D1898" s="260"/>
      <c r="E1898"/>
      <c r="F1898"/>
      <c r="G1898"/>
      <c r="H1898"/>
      <c r="I1898"/>
      <c r="J1898"/>
    </row>
    <row r="1899" spans="2:10" x14ac:dyDescent="0.25">
      <c r="B1899" s="260"/>
      <c r="C1899" s="260"/>
      <c r="D1899" s="260"/>
      <c r="E1899"/>
      <c r="F1899"/>
      <c r="G1899"/>
      <c r="H1899"/>
      <c r="I1899"/>
      <c r="J1899"/>
    </row>
    <row r="1900" spans="2:10" x14ac:dyDescent="0.25">
      <c r="B1900" s="260"/>
      <c r="C1900" s="260"/>
      <c r="D1900" s="260"/>
      <c r="E1900"/>
      <c r="F1900"/>
      <c r="G1900"/>
      <c r="H1900"/>
      <c r="I1900"/>
      <c r="J1900"/>
    </row>
    <row r="1901" spans="2:10" x14ac:dyDescent="0.25">
      <c r="B1901" s="260"/>
      <c r="C1901" s="260"/>
      <c r="D1901" s="260"/>
      <c r="E1901"/>
      <c r="F1901"/>
      <c r="G1901"/>
      <c r="H1901"/>
      <c r="I1901"/>
      <c r="J1901"/>
    </row>
    <row r="1902" spans="2:10" x14ac:dyDescent="0.25">
      <c r="B1902" s="260"/>
      <c r="C1902" s="260"/>
      <c r="D1902" s="260"/>
      <c r="E1902"/>
      <c r="F1902"/>
      <c r="G1902"/>
      <c r="H1902"/>
      <c r="I1902"/>
      <c r="J1902"/>
    </row>
    <row r="1903" spans="2:10" x14ac:dyDescent="0.25">
      <c r="B1903" s="260"/>
      <c r="C1903" s="260"/>
      <c r="D1903" s="260"/>
      <c r="E1903"/>
      <c r="F1903"/>
      <c r="G1903"/>
      <c r="H1903"/>
      <c r="I1903"/>
      <c r="J1903"/>
    </row>
    <row r="1904" spans="2:10" x14ac:dyDescent="0.25">
      <c r="B1904" s="260"/>
      <c r="C1904" s="260"/>
      <c r="D1904" s="260"/>
      <c r="E1904"/>
      <c r="F1904"/>
      <c r="G1904"/>
      <c r="H1904"/>
      <c r="I1904"/>
      <c r="J1904"/>
    </row>
    <row r="1905" spans="2:10" x14ac:dyDescent="0.25">
      <c r="B1905" s="260"/>
      <c r="C1905" s="260"/>
      <c r="D1905" s="260"/>
      <c r="E1905"/>
      <c r="F1905"/>
      <c r="G1905"/>
      <c r="H1905"/>
      <c r="I1905"/>
      <c r="J1905"/>
    </row>
    <row r="1906" spans="2:10" x14ac:dyDescent="0.25">
      <c r="B1906" s="260"/>
      <c r="C1906" s="260"/>
      <c r="D1906" s="260"/>
      <c r="E1906"/>
      <c r="F1906"/>
      <c r="G1906"/>
      <c r="H1906"/>
      <c r="I1906"/>
      <c r="J1906"/>
    </row>
    <row r="1907" spans="2:10" x14ac:dyDescent="0.25">
      <c r="B1907" s="260"/>
      <c r="C1907" s="260"/>
      <c r="D1907" s="260"/>
      <c r="E1907"/>
      <c r="F1907"/>
      <c r="G1907"/>
      <c r="H1907"/>
      <c r="I1907"/>
      <c r="J1907"/>
    </row>
    <row r="1908" spans="2:10" x14ac:dyDescent="0.25">
      <c r="B1908" s="260"/>
      <c r="C1908" s="260"/>
      <c r="D1908" s="260"/>
      <c r="E1908"/>
      <c r="F1908"/>
      <c r="G1908"/>
      <c r="H1908"/>
      <c r="I1908"/>
      <c r="J1908"/>
    </row>
    <row r="1909" spans="2:10" x14ac:dyDescent="0.25">
      <c r="B1909" s="260"/>
      <c r="C1909" s="260"/>
      <c r="D1909" s="260"/>
      <c r="E1909"/>
      <c r="F1909"/>
      <c r="G1909"/>
      <c r="H1909"/>
      <c r="I1909"/>
      <c r="J1909"/>
    </row>
    <row r="1910" spans="2:10" x14ac:dyDescent="0.25">
      <c r="B1910" s="260"/>
      <c r="C1910" s="260"/>
      <c r="D1910" s="260"/>
      <c r="E1910"/>
      <c r="F1910"/>
      <c r="G1910"/>
      <c r="H1910"/>
      <c r="I1910"/>
      <c r="J1910"/>
    </row>
    <row r="1911" spans="2:10" x14ac:dyDescent="0.25">
      <c r="B1911" s="260"/>
      <c r="C1911" s="260"/>
      <c r="D1911" s="260"/>
      <c r="E1911"/>
      <c r="F1911"/>
      <c r="G1911"/>
      <c r="H1911"/>
      <c r="I1911"/>
      <c r="J1911"/>
    </row>
    <row r="1912" spans="2:10" x14ac:dyDescent="0.25">
      <c r="B1912" s="260"/>
      <c r="C1912" s="260"/>
      <c r="D1912" s="260"/>
      <c r="E1912"/>
      <c r="F1912"/>
      <c r="G1912"/>
      <c r="H1912"/>
      <c r="I1912"/>
      <c r="J1912"/>
    </row>
    <row r="1913" spans="2:10" x14ac:dyDescent="0.25">
      <c r="B1913" s="260"/>
      <c r="C1913" s="260"/>
      <c r="D1913" s="260"/>
      <c r="E1913"/>
      <c r="F1913"/>
      <c r="G1913"/>
      <c r="H1913"/>
      <c r="I1913"/>
      <c r="J1913"/>
    </row>
    <row r="1914" spans="2:10" x14ac:dyDescent="0.25">
      <c r="B1914" s="260"/>
      <c r="C1914" s="260"/>
      <c r="D1914" s="260"/>
      <c r="E1914"/>
      <c r="F1914"/>
      <c r="G1914"/>
      <c r="H1914"/>
      <c r="I1914"/>
      <c r="J1914"/>
    </row>
    <row r="1915" spans="2:10" x14ac:dyDescent="0.25">
      <c r="B1915" s="260"/>
      <c r="C1915" s="260"/>
      <c r="D1915" s="260"/>
      <c r="E1915"/>
      <c r="F1915"/>
      <c r="G1915"/>
      <c r="H1915"/>
      <c r="I1915"/>
      <c r="J1915"/>
    </row>
    <row r="1916" spans="2:10" x14ac:dyDescent="0.25">
      <c r="B1916" s="260"/>
      <c r="C1916" s="260"/>
      <c r="D1916" s="260"/>
      <c r="E1916"/>
      <c r="F1916"/>
      <c r="G1916"/>
      <c r="H1916"/>
      <c r="I1916"/>
      <c r="J1916"/>
    </row>
    <row r="1917" spans="2:10" x14ac:dyDescent="0.25">
      <c r="B1917" s="260"/>
      <c r="C1917" s="260"/>
      <c r="D1917" s="260"/>
      <c r="E1917"/>
      <c r="F1917"/>
      <c r="G1917"/>
      <c r="H1917"/>
      <c r="I1917"/>
      <c r="J1917"/>
    </row>
    <row r="1918" spans="2:10" x14ac:dyDescent="0.25">
      <c r="B1918" s="260"/>
      <c r="C1918" s="260"/>
      <c r="D1918" s="260"/>
      <c r="E1918"/>
      <c r="F1918"/>
      <c r="G1918"/>
      <c r="H1918"/>
      <c r="I1918"/>
      <c r="J1918"/>
    </row>
    <row r="1919" spans="2:10" x14ac:dyDescent="0.25">
      <c r="B1919" s="260"/>
      <c r="C1919" s="260"/>
      <c r="D1919" s="260"/>
      <c r="E1919"/>
      <c r="F1919"/>
      <c r="G1919"/>
      <c r="H1919"/>
      <c r="I1919"/>
      <c r="J1919"/>
    </row>
    <row r="1920" spans="2:10" x14ac:dyDescent="0.25">
      <c r="B1920" s="260"/>
      <c r="C1920" s="260"/>
      <c r="D1920" s="260"/>
      <c r="E1920"/>
      <c r="F1920"/>
      <c r="G1920"/>
      <c r="H1920"/>
      <c r="I1920"/>
      <c r="J1920"/>
    </row>
    <row r="1921" spans="2:10" x14ac:dyDescent="0.25">
      <c r="B1921" s="260"/>
      <c r="C1921" s="260"/>
      <c r="D1921" s="260"/>
      <c r="E1921"/>
      <c r="F1921"/>
      <c r="G1921"/>
      <c r="H1921"/>
      <c r="I1921"/>
      <c r="J1921"/>
    </row>
    <row r="1922" spans="2:10" x14ac:dyDescent="0.25">
      <c r="B1922" s="260"/>
      <c r="C1922" s="260"/>
      <c r="D1922" s="260"/>
      <c r="E1922"/>
      <c r="F1922"/>
      <c r="G1922"/>
      <c r="H1922"/>
      <c r="I1922"/>
      <c r="J1922"/>
    </row>
    <row r="1923" spans="2:10" x14ac:dyDescent="0.25">
      <c r="B1923" s="260"/>
      <c r="C1923" s="260"/>
      <c r="D1923" s="260"/>
      <c r="E1923"/>
      <c r="F1923"/>
      <c r="G1923"/>
      <c r="H1923"/>
      <c r="I1923"/>
      <c r="J1923"/>
    </row>
    <row r="1924" spans="2:10" x14ac:dyDescent="0.25">
      <c r="B1924" s="260"/>
      <c r="C1924" s="260"/>
      <c r="D1924" s="260"/>
      <c r="E1924"/>
      <c r="F1924"/>
      <c r="G1924"/>
      <c r="H1924"/>
      <c r="I1924"/>
      <c r="J1924"/>
    </row>
    <row r="1925" spans="2:10" x14ac:dyDescent="0.25">
      <c r="B1925" s="260"/>
      <c r="C1925" s="260"/>
      <c r="D1925" s="260"/>
      <c r="E1925"/>
      <c r="F1925"/>
      <c r="G1925"/>
      <c r="H1925"/>
      <c r="I1925"/>
      <c r="J1925"/>
    </row>
    <row r="1926" spans="2:10" x14ac:dyDescent="0.25">
      <c r="B1926" s="260"/>
      <c r="C1926" s="260"/>
      <c r="D1926" s="260"/>
      <c r="E1926"/>
      <c r="F1926"/>
      <c r="G1926"/>
      <c r="H1926"/>
      <c r="I1926"/>
      <c r="J1926"/>
    </row>
    <row r="1927" spans="2:10" x14ac:dyDescent="0.25">
      <c r="B1927" s="260"/>
      <c r="C1927" s="260"/>
      <c r="D1927" s="260"/>
      <c r="E1927"/>
      <c r="F1927"/>
      <c r="G1927"/>
      <c r="H1927"/>
      <c r="I1927"/>
      <c r="J1927"/>
    </row>
    <row r="1928" spans="2:10" x14ac:dyDescent="0.25">
      <c r="B1928" s="260"/>
      <c r="C1928" s="260"/>
      <c r="D1928" s="260"/>
      <c r="E1928"/>
      <c r="F1928"/>
      <c r="G1928"/>
      <c r="H1928"/>
      <c r="I1928"/>
      <c r="J1928"/>
    </row>
    <row r="1929" spans="2:10" x14ac:dyDescent="0.25">
      <c r="B1929" s="260"/>
      <c r="C1929" s="260"/>
      <c r="D1929" s="260"/>
      <c r="E1929"/>
      <c r="F1929"/>
      <c r="G1929"/>
      <c r="H1929"/>
      <c r="I1929"/>
      <c r="J1929"/>
    </row>
    <row r="1930" spans="2:10" x14ac:dyDescent="0.25">
      <c r="B1930" s="260"/>
      <c r="C1930" s="260"/>
      <c r="D1930" s="260"/>
      <c r="E1930"/>
      <c r="F1930"/>
      <c r="G1930"/>
      <c r="H1930"/>
      <c r="I1930"/>
      <c r="J1930"/>
    </row>
    <row r="1931" spans="2:10" x14ac:dyDescent="0.25">
      <c r="B1931" s="260"/>
      <c r="C1931" s="260"/>
      <c r="D1931" s="260"/>
      <c r="E1931"/>
      <c r="F1931"/>
      <c r="G1931"/>
      <c r="H1931"/>
      <c r="I1931"/>
      <c r="J1931"/>
    </row>
    <row r="1932" spans="2:10" x14ac:dyDescent="0.25">
      <c r="B1932" s="260"/>
      <c r="C1932" s="260"/>
      <c r="D1932" s="260"/>
      <c r="E1932"/>
      <c r="F1932"/>
      <c r="G1932"/>
      <c r="H1932"/>
      <c r="I1932"/>
      <c r="J1932"/>
    </row>
    <row r="1933" spans="2:10" x14ac:dyDescent="0.25">
      <c r="B1933" s="260"/>
      <c r="C1933" s="260"/>
      <c r="D1933" s="260"/>
      <c r="E1933"/>
      <c r="F1933"/>
      <c r="G1933"/>
      <c r="H1933"/>
      <c r="I1933"/>
      <c r="J1933"/>
    </row>
    <row r="1934" spans="2:10" x14ac:dyDescent="0.25">
      <c r="B1934" s="260"/>
      <c r="C1934" s="260"/>
      <c r="D1934" s="260"/>
      <c r="E1934"/>
      <c r="F1934"/>
      <c r="G1934"/>
      <c r="H1934"/>
      <c r="I1934"/>
      <c r="J1934"/>
    </row>
    <row r="1935" spans="2:10" x14ac:dyDescent="0.25">
      <c r="B1935" s="260"/>
      <c r="C1935" s="260"/>
      <c r="D1935" s="260"/>
      <c r="E1935"/>
      <c r="F1935"/>
      <c r="G1935"/>
      <c r="H1935"/>
      <c r="I1935"/>
      <c r="J1935"/>
    </row>
    <row r="1936" spans="2:10" x14ac:dyDescent="0.25">
      <c r="B1936" s="260"/>
      <c r="C1936" s="260"/>
      <c r="D1936" s="260"/>
      <c r="E1936"/>
      <c r="F1936"/>
      <c r="G1936"/>
      <c r="H1936"/>
      <c r="I1936"/>
      <c r="J1936"/>
    </row>
    <row r="1937" spans="2:10" x14ac:dyDescent="0.25">
      <c r="B1937" s="260"/>
      <c r="C1937" s="260"/>
      <c r="D1937" s="260"/>
      <c r="E1937"/>
      <c r="F1937"/>
      <c r="G1937"/>
      <c r="H1937"/>
      <c r="I1937"/>
      <c r="J1937"/>
    </row>
    <row r="1938" spans="2:10" x14ac:dyDescent="0.25">
      <c r="B1938" s="260"/>
      <c r="C1938" s="260"/>
      <c r="D1938" s="260"/>
      <c r="E1938"/>
      <c r="F1938"/>
      <c r="G1938"/>
      <c r="H1938"/>
      <c r="I1938"/>
      <c r="J1938"/>
    </row>
    <row r="1939" spans="2:10" x14ac:dyDescent="0.25">
      <c r="B1939" s="260"/>
      <c r="C1939" s="260"/>
      <c r="D1939" s="260"/>
      <c r="E1939"/>
      <c r="F1939"/>
      <c r="G1939"/>
      <c r="H1939"/>
      <c r="I1939"/>
      <c r="J1939"/>
    </row>
    <row r="1940" spans="2:10" x14ac:dyDescent="0.25">
      <c r="B1940" s="260"/>
      <c r="C1940" s="260"/>
      <c r="D1940" s="260"/>
      <c r="E1940"/>
      <c r="F1940"/>
      <c r="G1940"/>
      <c r="H1940"/>
      <c r="I1940"/>
      <c r="J1940"/>
    </row>
    <row r="1941" spans="2:10" x14ac:dyDescent="0.25">
      <c r="B1941" s="260"/>
      <c r="C1941" s="260"/>
      <c r="D1941" s="260"/>
      <c r="E1941"/>
      <c r="F1941"/>
      <c r="G1941"/>
      <c r="H1941"/>
      <c r="I1941"/>
      <c r="J1941"/>
    </row>
    <row r="1942" spans="2:10" x14ac:dyDescent="0.25">
      <c r="B1942" s="260"/>
      <c r="C1942" s="260"/>
      <c r="D1942" s="260"/>
      <c r="E1942"/>
      <c r="F1942"/>
      <c r="G1942"/>
      <c r="H1942"/>
      <c r="I1942"/>
      <c r="J1942"/>
    </row>
    <row r="1943" spans="2:10" x14ac:dyDescent="0.25">
      <c r="B1943" s="260"/>
      <c r="C1943" s="260"/>
      <c r="D1943" s="260"/>
      <c r="E1943"/>
      <c r="F1943"/>
      <c r="G1943"/>
      <c r="H1943"/>
      <c r="I1943"/>
      <c r="J1943"/>
    </row>
    <row r="1944" spans="2:10" x14ac:dyDescent="0.25">
      <c r="B1944" s="260"/>
      <c r="C1944" s="260"/>
      <c r="D1944" s="260"/>
      <c r="E1944"/>
      <c r="F1944"/>
      <c r="G1944"/>
      <c r="H1944"/>
      <c r="I1944"/>
      <c r="J1944"/>
    </row>
    <row r="1945" spans="2:10" x14ac:dyDescent="0.25">
      <c r="B1945" s="260"/>
      <c r="C1945" s="260"/>
      <c r="D1945" s="260"/>
      <c r="E1945"/>
      <c r="F1945"/>
      <c r="G1945"/>
      <c r="H1945"/>
      <c r="I1945"/>
      <c r="J1945"/>
    </row>
    <row r="1946" spans="2:10" x14ac:dyDescent="0.25">
      <c r="B1946" s="260"/>
      <c r="C1946" s="260"/>
      <c r="D1946" s="260"/>
      <c r="E1946"/>
      <c r="F1946"/>
      <c r="G1946"/>
      <c r="H1946"/>
      <c r="I1946"/>
      <c r="J1946"/>
    </row>
    <row r="1947" spans="2:10" x14ac:dyDescent="0.25">
      <c r="B1947" s="260"/>
      <c r="C1947" s="260"/>
      <c r="D1947" s="260"/>
      <c r="E1947"/>
      <c r="F1947"/>
      <c r="G1947"/>
      <c r="H1947"/>
      <c r="I1947"/>
      <c r="J1947"/>
    </row>
    <row r="1948" spans="2:10" x14ac:dyDescent="0.25">
      <c r="B1948" s="260"/>
      <c r="C1948" s="260"/>
      <c r="D1948" s="260"/>
      <c r="E1948"/>
      <c r="F1948"/>
      <c r="G1948"/>
      <c r="H1948"/>
      <c r="I1948"/>
      <c r="J1948"/>
    </row>
    <row r="1949" spans="2:10" x14ac:dyDescent="0.25">
      <c r="B1949" s="260"/>
      <c r="C1949" s="260"/>
      <c r="D1949" s="260"/>
      <c r="E1949"/>
      <c r="F1949"/>
      <c r="G1949"/>
      <c r="H1949"/>
      <c r="I1949"/>
      <c r="J1949"/>
    </row>
    <row r="1950" spans="2:10" x14ac:dyDescent="0.25">
      <c r="B1950" s="260"/>
      <c r="C1950" s="260"/>
      <c r="D1950" s="260"/>
      <c r="E1950"/>
      <c r="F1950"/>
      <c r="G1950"/>
      <c r="H1950"/>
      <c r="I1950"/>
      <c r="J1950"/>
    </row>
    <row r="1951" spans="2:10" x14ac:dyDescent="0.25">
      <c r="B1951" s="260"/>
      <c r="C1951" s="260"/>
      <c r="D1951" s="260"/>
      <c r="E1951"/>
      <c r="F1951"/>
      <c r="G1951"/>
      <c r="H1951"/>
      <c r="I1951"/>
      <c r="J1951"/>
    </row>
    <row r="1952" spans="2:10" x14ac:dyDescent="0.25">
      <c r="B1952" s="260"/>
      <c r="C1952" s="260"/>
      <c r="D1952" s="260"/>
      <c r="E1952"/>
      <c r="F1952"/>
      <c r="G1952"/>
      <c r="H1952"/>
      <c r="I1952"/>
      <c r="J1952"/>
    </row>
    <row r="1953" spans="2:10" x14ac:dyDescent="0.25">
      <c r="B1953" s="260"/>
      <c r="C1953" s="260"/>
      <c r="D1953" s="260"/>
      <c r="E1953"/>
      <c r="F1953"/>
      <c r="G1953"/>
      <c r="H1953"/>
      <c r="I1953"/>
      <c r="J1953"/>
    </row>
    <row r="1954" spans="2:10" x14ac:dyDescent="0.25">
      <c r="B1954" s="260"/>
      <c r="C1954" s="260"/>
      <c r="D1954" s="260"/>
      <c r="E1954"/>
      <c r="F1954"/>
      <c r="G1954"/>
      <c r="H1954"/>
      <c r="I1954"/>
      <c r="J1954"/>
    </row>
    <row r="1955" spans="2:10" x14ac:dyDescent="0.25">
      <c r="B1955" s="260"/>
      <c r="C1955" s="260"/>
      <c r="D1955" s="260"/>
      <c r="E1955"/>
      <c r="F1955"/>
      <c r="G1955"/>
      <c r="H1955"/>
      <c r="I1955"/>
      <c r="J1955"/>
    </row>
    <row r="1956" spans="2:10" x14ac:dyDescent="0.25">
      <c r="B1956" s="260"/>
      <c r="C1956" s="260"/>
      <c r="D1956" s="260"/>
      <c r="E1956"/>
      <c r="F1956"/>
      <c r="G1956"/>
      <c r="H1956"/>
      <c r="I1956"/>
      <c r="J1956"/>
    </row>
    <row r="1957" spans="2:10" x14ac:dyDescent="0.25">
      <c r="B1957" s="260"/>
      <c r="C1957" s="260"/>
      <c r="D1957" s="260"/>
      <c r="E1957"/>
      <c r="F1957"/>
      <c r="G1957"/>
      <c r="H1957"/>
      <c r="I1957"/>
      <c r="J1957"/>
    </row>
    <row r="1958" spans="2:10" x14ac:dyDescent="0.25">
      <c r="B1958" s="260"/>
      <c r="C1958" s="260"/>
      <c r="D1958" s="260"/>
      <c r="E1958"/>
      <c r="F1958"/>
      <c r="G1958"/>
      <c r="H1958"/>
      <c r="I1958"/>
      <c r="J1958"/>
    </row>
    <row r="1959" spans="2:10" x14ac:dyDescent="0.25">
      <c r="B1959" s="260"/>
      <c r="C1959" s="260"/>
      <c r="D1959" s="260"/>
      <c r="E1959"/>
      <c r="F1959"/>
      <c r="G1959"/>
      <c r="H1959"/>
      <c r="I1959"/>
      <c r="J1959"/>
    </row>
    <row r="1960" spans="2:10" x14ac:dyDescent="0.25">
      <c r="B1960" s="260"/>
      <c r="C1960" s="260"/>
      <c r="D1960" s="260"/>
      <c r="E1960"/>
      <c r="F1960"/>
      <c r="G1960"/>
      <c r="H1960"/>
      <c r="I1960"/>
      <c r="J1960"/>
    </row>
    <row r="1961" spans="2:10" x14ac:dyDescent="0.25">
      <c r="B1961" s="260"/>
      <c r="C1961" s="260"/>
      <c r="D1961" s="260"/>
      <c r="E1961"/>
      <c r="F1961"/>
      <c r="G1961"/>
      <c r="H1961"/>
      <c r="I1961"/>
      <c r="J1961"/>
    </row>
    <row r="1962" spans="2:10" x14ac:dyDescent="0.25">
      <c r="B1962" s="260"/>
      <c r="C1962" s="260"/>
      <c r="D1962" s="260"/>
      <c r="E1962"/>
      <c r="F1962"/>
      <c r="G1962"/>
      <c r="H1962"/>
      <c r="I1962"/>
      <c r="J1962"/>
    </row>
    <row r="1963" spans="2:10" x14ac:dyDescent="0.25">
      <c r="B1963" s="260"/>
      <c r="C1963" s="260"/>
      <c r="D1963" s="260"/>
      <c r="E1963"/>
      <c r="F1963"/>
      <c r="G1963"/>
      <c r="H1963"/>
      <c r="I1963"/>
      <c r="J1963"/>
    </row>
    <row r="1964" spans="2:10" x14ac:dyDescent="0.25">
      <c r="B1964" s="260"/>
      <c r="C1964" s="260"/>
      <c r="D1964" s="260"/>
      <c r="E1964"/>
      <c r="F1964"/>
      <c r="G1964"/>
      <c r="H1964"/>
      <c r="I1964"/>
      <c r="J1964"/>
    </row>
    <row r="1965" spans="2:10" x14ac:dyDescent="0.25">
      <c r="B1965" s="260"/>
      <c r="C1965" s="260"/>
      <c r="D1965" s="260"/>
      <c r="E1965"/>
      <c r="F1965"/>
      <c r="G1965"/>
      <c r="H1965"/>
      <c r="I1965"/>
      <c r="J1965"/>
    </row>
    <row r="1966" spans="2:10" x14ac:dyDescent="0.25">
      <c r="B1966" s="260"/>
      <c r="C1966" s="260"/>
      <c r="D1966" s="260"/>
      <c r="E1966"/>
      <c r="F1966"/>
      <c r="G1966"/>
      <c r="H1966"/>
      <c r="I1966"/>
      <c r="J1966"/>
    </row>
    <row r="1967" spans="2:10" x14ac:dyDescent="0.25">
      <c r="B1967" s="260"/>
      <c r="C1967" s="260"/>
      <c r="D1967" s="260"/>
      <c r="E1967"/>
      <c r="F1967"/>
      <c r="G1967"/>
      <c r="H1967"/>
      <c r="I1967"/>
      <c r="J1967"/>
    </row>
    <row r="1968" spans="2:10" x14ac:dyDescent="0.25">
      <c r="B1968" s="260"/>
      <c r="C1968" s="260"/>
      <c r="D1968" s="260"/>
      <c r="E1968"/>
      <c r="F1968"/>
      <c r="G1968"/>
      <c r="H1968"/>
      <c r="I1968"/>
      <c r="J1968"/>
    </row>
    <row r="1969" spans="2:10" x14ac:dyDescent="0.25">
      <c r="B1969" s="260"/>
      <c r="C1969" s="260"/>
      <c r="D1969" s="260"/>
      <c r="E1969"/>
      <c r="F1969"/>
      <c r="G1969"/>
      <c r="H1969"/>
      <c r="I1969"/>
      <c r="J1969"/>
    </row>
    <row r="1970" spans="2:10" x14ac:dyDescent="0.25">
      <c r="B1970" s="260"/>
      <c r="C1970" s="260"/>
      <c r="D1970" s="260"/>
      <c r="E1970"/>
      <c r="F1970"/>
      <c r="G1970"/>
      <c r="H1970"/>
      <c r="I1970"/>
      <c r="J1970"/>
    </row>
    <row r="1971" spans="2:10" x14ac:dyDescent="0.25">
      <c r="B1971" s="260"/>
      <c r="C1971" s="260"/>
      <c r="D1971" s="260"/>
      <c r="E1971"/>
      <c r="F1971"/>
      <c r="G1971"/>
      <c r="H1971"/>
      <c r="I1971"/>
      <c r="J1971"/>
    </row>
    <row r="1972" spans="2:10" x14ac:dyDescent="0.25">
      <c r="B1972" s="260"/>
      <c r="C1972" s="260"/>
      <c r="D1972" s="260"/>
      <c r="E1972"/>
      <c r="F1972"/>
      <c r="G1972"/>
      <c r="H1972"/>
      <c r="I1972"/>
      <c r="J1972"/>
    </row>
    <row r="1973" spans="2:10" x14ac:dyDescent="0.25">
      <c r="B1973" s="260"/>
      <c r="C1973" s="260"/>
      <c r="D1973" s="260"/>
      <c r="E1973"/>
      <c r="F1973"/>
      <c r="G1973"/>
      <c r="H1973"/>
      <c r="I1973"/>
      <c r="J1973"/>
    </row>
    <row r="1974" spans="2:10" x14ac:dyDescent="0.25">
      <c r="B1974" s="260"/>
      <c r="C1974" s="260"/>
      <c r="D1974" s="260"/>
      <c r="E1974"/>
      <c r="F1974"/>
      <c r="G1974"/>
      <c r="H1974"/>
      <c r="I1974"/>
      <c r="J1974"/>
    </row>
    <row r="1975" spans="2:10" x14ac:dyDescent="0.25">
      <c r="B1975" s="260"/>
      <c r="C1975" s="260"/>
      <c r="D1975" s="260"/>
      <c r="E1975"/>
      <c r="F1975"/>
      <c r="G1975"/>
      <c r="H1975"/>
      <c r="I1975"/>
      <c r="J1975"/>
    </row>
    <row r="1976" spans="2:10" x14ac:dyDescent="0.25">
      <c r="B1976" s="260"/>
      <c r="C1976" s="260"/>
      <c r="D1976" s="260"/>
      <c r="E1976"/>
      <c r="F1976"/>
      <c r="G1976"/>
      <c r="H1976"/>
      <c r="I1976"/>
      <c r="J1976"/>
    </row>
    <row r="1977" spans="2:10" x14ac:dyDescent="0.25">
      <c r="B1977" s="260"/>
      <c r="C1977" s="260"/>
      <c r="D1977" s="260"/>
      <c r="E1977"/>
      <c r="F1977"/>
      <c r="G1977"/>
      <c r="H1977"/>
      <c r="I1977"/>
      <c r="J1977"/>
    </row>
    <row r="1978" spans="2:10" x14ac:dyDescent="0.25">
      <c r="B1978" s="260"/>
      <c r="C1978" s="260"/>
      <c r="D1978" s="260"/>
      <c r="E1978"/>
      <c r="F1978"/>
      <c r="G1978"/>
      <c r="H1978"/>
      <c r="I1978"/>
      <c r="J1978"/>
    </row>
    <row r="1979" spans="2:10" x14ac:dyDescent="0.25">
      <c r="B1979" s="260"/>
      <c r="C1979" s="260"/>
      <c r="D1979" s="260"/>
      <c r="E1979"/>
      <c r="F1979"/>
      <c r="G1979"/>
      <c r="H1979"/>
      <c r="I1979"/>
      <c r="J1979"/>
    </row>
    <row r="1980" spans="2:10" x14ac:dyDescent="0.25">
      <c r="B1980" s="260"/>
      <c r="C1980" s="260"/>
      <c r="D1980" s="260"/>
      <c r="E1980"/>
      <c r="F1980"/>
      <c r="G1980"/>
      <c r="H1980"/>
      <c r="I1980"/>
      <c r="J1980"/>
    </row>
    <row r="1981" spans="2:10" x14ac:dyDescent="0.25">
      <c r="B1981" s="260"/>
      <c r="C1981" s="260"/>
      <c r="D1981" s="260"/>
      <c r="E1981"/>
      <c r="F1981"/>
      <c r="G1981"/>
      <c r="H1981"/>
      <c r="I1981"/>
      <c r="J1981"/>
    </row>
    <row r="1982" spans="2:10" x14ac:dyDescent="0.25">
      <c r="B1982" s="260"/>
      <c r="C1982" s="260"/>
      <c r="D1982" s="260"/>
      <c r="E1982"/>
      <c r="F1982"/>
      <c r="G1982"/>
      <c r="H1982"/>
      <c r="I1982"/>
      <c r="J1982"/>
    </row>
    <row r="1983" spans="2:10" x14ac:dyDescent="0.25">
      <c r="B1983" s="260"/>
      <c r="C1983" s="260"/>
      <c r="D1983" s="260"/>
      <c r="E1983"/>
      <c r="F1983"/>
      <c r="G1983"/>
      <c r="H1983"/>
      <c r="I1983"/>
      <c r="J1983"/>
    </row>
    <row r="1984" spans="2:10" x14ac:dyDescent="0.25">
      <c r="B1984" s="260"/>
      <c r="C1984" s="260"/>
      <c r="D1984" s="260"/>
      <c r="E1984"/>
      <c r="F1984"/>
      <c r="G1984"/>
      <c r="H1984"/>
      <c r="I1984"/>
      <c r="J1984"/>
    </row>
    <row r="1985" spans="2:10" x14ac:dyDescent="0.25">
      <c r="B1985" s="260"/>
      <c r="C1985" s="260"/>
      <c r="D1985" s="260"/>
      <c r="E1985"/>
      <c r="F1985"/>
      <c r="G1985"/>
      <c r="H1985"/>
      <c r="I1985"/>
      <c r="J1985"/>
    </row>
    <row r="1986" spans="2:10" x14ac:dyDescent="0.25">
      <c r="B1986" s="260"/>
      <c r="C1986" s="260"/>
      <c r="D1986" s="260"/>
      <c r="E1986"/>
      <c r="F1986"/>
      <c r="G1986"/>
      <c r="H1986"/>
      <c r="I1986"/>
      <c r="J1986"/>
    </row>
    <row r="1987" spans="2:10" x14ac:dyDescent="0.25">
      <c r="B1987" s="260"/>
      <c r="C1987" s="260"/>
      <c r="D1987" s="260"/>
      <c r="E1987"/>
      <c r="F1987"/>
      <c r="G1987"/>
      <c r="H1987"/>
      <c r="I1987"/>
      <c r="J1987"/>
    </row>
    <row r="1988" spans="2:10" x14ac:dyDescent="0.25">
      <c r="B1988" s="260"/>
      <c r="C1988" s="260"/>
      <c r="D1988" s="260"/>
      <c r="E1988"/>
      <c r="F1988"/>
      <c r="G1988"/>
      <c r="H1988"/>
      <c r="I1988"/>
      <c r="J1988"/>
    </row>
    <row r="1989" spans="2:10" x14ac:dyDescent="0.25">
      <c r="B1989" s="260"/>
      <c r="C1989" s="260"/>
      <c r="D1989" s="260"/>
      <c r="E1989"/>
      <c r="F1989"/>
      <c r="G1989"/>
      <c r="H1989"/>
      <c r="I1989"/>
      <c r="J1989"/>
    </row>
    <row r="1990" spans="2:10" x14ac:dyDescent="0.25">
      <c r="B1990" s="260"/>
      <c r="C1990" s="260"/>
      <c r="D1990" s="260"/>
      <c r="E1990"/>
      <c r="F1990"/>
      <c r="G1990"/>
      <c r="H1990"/>
      <c r="I1990"/>
      <c r="J1990"/>
    </row>
    <row r="1991" spans="2:10" x14ac:dyDescent="0.25">
      <c r="B1991" s="260"/>
      <c r="C1991" s="260"/>
      <c r="D1991" s="260"/>
      <c r="E1991"/>
      <c r="F1991"/>
      <c r="G1991"/>
      <c r="H1991"/>
      <c r="I1991"/>
      <c r="J1991"/>
    </row>
    <row r="1992" spans="2:10" x14ac:dyDescent="0.25">
      <c r="B1992" s="260"/>
      <c r="C1992" s="260"/>
      <c r="D1992" s="260"/>
      <c r="E1992"/>
      <c r="F1992"/>
      <c r="G1992"/>
      <c r="H1992"/>
      <c r="I1992"/>
      <c r="J1992"/>
    </row>
    <row r="1993" spans="2:10" x14ac:dyDescent="0.25">
      <c r="B1993" s="260"/>
      <c r="C1993" s="260"/>
      <c r="D1993" s="260"/>
      <c r="E1993"/>
      <c r="F1993"/>
      <c r="G1993"/>
      <c r="H1993"/>
      <c r="I1993"/>
      <c r="J1993"/>
    </row>
    <row r="1994" spans="2:10" x14ac:dyDescent="0.25">
      <c r="B1994" s="260"/>
      <c r="C1994" s="260"/>
      <c r="D1994" s="260"/>
      <c r="E1994"/>
      <c r="F1994"/>
      <c r="G1994"/>
      <c r="H1994"/>
      <c r="I1994"/>
      <c r="J1994"/>
    </row>
    <row r="1995" spans="2:10" x14ac:dyDescent="0.25">
      <c r="B1995" s="260"/>
      <c r="C1995" s="260"/>
      <c r="D1995" s="260"/>
      <c r="E1995"/>
      <c r="F1995"/>
      <c r="G1995"/>
      <c r="H1995"/>
      <c r="I1995"/>
      <c r="J1995"/>
    </row>
    <row r="1996" spans="2:10" x14ac:dyDescent="0.25">
      <c r="B1996" s="260"/>
      <c r="C1996" s="260"/>
      <c r="D1996" s="260"/>
      <c r="E1996"/>
      <c r="F1996"/>
      <c r="G1996"/>
      <c r="H1996"/>
      <c r="I1996"/>
      <c r="J1996"/>
    </row>
    <row r="1997" spans="2:10" x14ac:dyDescent="0.25">
      <c r="B1997" s="260"/>
      <c r="C1997" s="260"/>
      <c r="D1997" s="260"/>
      <c r="E1997"/>
      <c r="F1997"/>
      <c r="G1997"/>
      <c r="H1997"/>
      <c r="I1997"/>
      <c r="J1997"/>
    </row>
    <row r="1998" spans="2:10" x14ac:dyDescent="0.25">
      <c r="B1998" s="260"/>
      <c r="C1998" s="260"/>
      <c r="D1998" s="260"/>
      <c r="E1998"/>
      <c r="F1998"/>
      <c r="G1998"/>
      <c r="H1998"/>
      <c r="I1998"/>
      <c r="J1998"/>
    </row>
    <row r="1999" spans="2:10" x14ac:dyDescent="0.25">
      <c r="B1999" s="260"/>
      <c r="C1999" s="260"/>
      <c r="D1999" s="260"/>
      <c r="E1999"/>
      <c r="F1999"/>
      <c r="G1999"/>
      <c r="H1999"/>
      <c r="I1999"/>
      <c r="J1999"/>
    </row>
    <row r="2000" spans="2:10" x14ac:dyDescent="0.25">
      <c r="B2000" s="260"/>
      <c r="C2000" s="260"/>
      <c r="D2000" s="260"/>
      <c r="E2000"/>
      <c r="F2000"/>
      <c r="G2000"/>
      <c r="H2000"/>
      <c r="I2000"/>
      <c r="J2000"/>
    </row>
    <row r="2001" spans="2:10" x14ac:dyDescent="0.25">
      <c r="B2001" s="260"/>
      <c r="C2001" s="260"/>
      <c r="D2001" s="260"/>
      <c r="E2001"/>
      <c r="F2001"/>
      <c r="G2001"/>
      <c r="H2001"/>
      <c r="I2001"/>
      <c r="J2001"/>
    </row>
    <row r="2002" spans="2:10" x14ac:dyDescent="0.25">
      <c r="B2002" s="260"/>
      <c r="C2002" s="260"/>
      <c r="D2002" s="260"/>
      <c r="E2002"/>
      <c r="F2002"/>
      <c r="G2002"/>
      <c r="H2002"/>
      <c r="I2002"/>
      <c r="J2002"/>
    </row>
    <row r="2003" spans="2:10" x14ac:dyDescent="0.25">
      <c r="B2003" s="260"/>
      <c r="C2003" s="260"/>
      <c r="D2003" s="260"/>
      <c r="E2003"/>
      <c r="F2003"/>
      <c r="G2003"/>
      <c r="H2003"/>
      <c r="I2003"/>
      <c r="J2003"/>
    </row>
    <row r="2004" spans="2:10" x14ac:dyDescent="0.25">
      <c r="B2004" s="260"/>
      <c r="C2004" s="260"/>
      <c r="D2004" s="260"/>
      <c r="E2004"/>
      <c r="F2004"/>
      <c r="G2004"/>
      <c r="H2004"/>
      <c r="I2004"/>
      <c r="J2004"/>
    </row>
    <row r="2005" spans="2:10" x14ac:dyDescent="0.25">
      <c r="B2005" s="260"/>
      <c r="C2005" s="260"/>
      <c r="D2005" s="260"/>
      <c r="E2005"/>
      <c r="F2005"/>
      <c r="G2005"/>
      <c r="H2005"/>
      <c r="I2005"/>
      <c r="J2005"/>
    </row>
    <row r="2006" spans="2:10" x14ac:dyDescent="0.25">
      <c r="B2006" s="260"/>
      <c r="C2006" s="260"/>
      <c r="D2006" s="260"/>
      <c r="E2006"/>
      <c r="F2006"/>
      <c r="G2006"/>
      <c r="H2006"/>
      <c r="I2006"/>
      <c r="J2006"/>
    </row>
    <row r="2007" spans="2:10" x14ac:dyDescent="0.25">
      <c r="B2007" s="260"/>
      <c r="C2007" s="260"/>
      <c r="D2007" s="260"/>
      <c r="E2007"/>
      <c r="F2007"/>
      <c r="G2007"/>
      <c r="H2007"/>
      <c r="I2007"/>
      <c r="J2007"/>
    </row>
    <row r="2008" spans="2:10" x14ac:dyDescent="0.25">
      <c r="B2008" s="260"/>
      <c r="C2008" s="260"/>
      <c r="D2008" s="260"/>
      <c r="E2008"/>
      <c r="F2008"/>
      <c r="G2008"/>
      <c r="H2008"/>
      <c r="I2008"/>
      <c r="J2008"/>
    </row>
    <row r="2009" spans="2:10" x14ac:dyDescent="0.25">
      <c r="B2009" s="260"/>
      <c r="C2009" s="260"/>
      <c r="D2009" s="260"/>
      <c r="E2009"/>
      <c r="F2009"/>
      <c r="G2009"/>
      <c r="H2009"/>
      <c r="I2009"/>
      <c r="J2009"/>
    </row>
    <row r="2010" spans="2:10" x14ac:dyDescent="0.25">
      <c r="B2010" s="260"/>
      <c r="C2010" s="260"/>
      <c r="D2010" s="260"/>
      <c r="E2010"/>
      <c r="F2010"/>
      <c r="G2010"/>
      <c r="H2010"/>
      <c r="I2010"/>
      <c r="J2010"/>
    </row>
    <row r="2011" spans="2:10" x14ac:dyDescent="0.25">
      <c r="B2011" s="260"/>
      <c r="C2011" s="260"/>
      <c r="D2011" s="260"/>
      <c r="E2011"/>
      <c r="F2011"/>
      <c r="G2011"/>
      <c r="H2011"/>
      <c r="I2011"/>
      <c r="J2011"/>
    </row>
    <row r="2012" spans="2:10" x14ac:dyDescent="0.25">
      <c r="B2012" s="260"/>
      <c r="C2012" s="260"/>
      <c r="D2012" s="260"/>
      <c r="E2012"/>
      <c r="F2012"/>
      <c r="G2012"/>
      <c r="H2012"/>
      <c r="I2012"/>
      <c r="J2012"/>
    </row>
    <row r="2013" spans="2:10" x14ac:dyDescent="0.25">
      <c r="B2013" s="260"/>
      <c r="C2013" s="260"/>
      <c r="D2013" s="260"/>
      <c r="E2013"/>
      <c r="F2013"/>
      <c r="G2013"/>
      <c r="H2013"/>
      <c r="I2013"/>
      <c r="J2013"/>
    </row>
    <row r="2014" spans="2:10" x14ac:dyDescent="0.25">
      <c r="B2014" s="260"/>
      <c r="C2014" s="260"/>
      <c r="D2014" s="260"/>
      <c r="E2014"/>
      <c r="F2014"/>
      <c r="G2014"/>
      <c r="H2014"/>
      <c r="I2014"/>
      <c r="J2014"/>
    </row>
    <row r="2015" spans="2:10" x14ac:dyDescent="0.25">
      <c r="B2015" s="260"/>
      <c r="C2015" s="260"/>
      <c r="D2015" s="260"/>
      <c r="E2015"/>
      <c r="F2015"/>
      <c r="G2015"/>
      <c r="H2015"/>
      <c r="I2015"/>
      <c r="J2015"/>
    </row>
    <row r="2016" spans="2:10" x14ac:dyDescent="0.25">
      <c r="B2016" s="260"/>
      <c r="C2016" s="260"/>
      <c r="D2016" s="260"/>
      <c r="E2016"/>
      <c r="F2016"/>
      <c r="G2016"/>
      <c r="H2016"/>
      <c r="I2016"/>
      <c r="J2016"/>
    </row>
    <row r="2017" spans="2:10" x14ac:dyDescent="0.25">
      <c r="B2017" s="260"/>
      <c r="C2017" s="260"/>
      <c r="D2017" s="260"/>
      <c r="E2017"/>
      <c r="F2017"/>
      <c r="G2017"/>
      <c r="H2017"/>
      <c r="I2017"/>
      <c r="J2017"/>
    </row>
    <row r="2018" spans="2:10" x14ac:dyDescent="0.25">
      <c r="B2018" s="260"/>
      <c r="C2018" s="260"/>
      <c r="D2018" s="260"/>
      <c r="E2018"/>
      <c r="F2018"/>
      <c r="G2018"/>
      <c r="H2018"/>
      <c r="I2018"/>
      <c r="J2018"/>
    </row>
    <row r="2019" spans="2:10" x14ac:dyDescent="0.25">
      <c r="B2019" s="260"/>
      <c r="C2019" s="260"/>
      <c r="D2019" s="260"/>
      <c r="E2019"/>
      <c r="F2019"/>
      <c r="G2019"/>
      <c r="H2019"/>
      <c r="I2019"/>
      <c r="J2019"/>
    </row>
    <row r="2020" spans="2:10" x14ac:dyDescent="0.25">
      <c r="B2020" s="260"/>
      <c r="C2020" s="260"/>
      <c r="D2020" s="260"/>
      <c r="E2020"/>
      <c r="F2020"/>
      <c r="G2020"/>
      <c r="H2020"/>
      <c r="I2020"/>
      <c r="J2020"/>
    </row>
    <row r="2021" spans="2:10" x14ac:dyDescent="0.25">
      <c r="B2021" s="260"/>
      <c r="C2021" s="260"/>
      <c r="D2021" s="260"/>
      <c r="E2021"/>
      <c r="F2021"/>
      <c r="G2021"/>
      <c r="H2021"/>
      <c r="I2021"/>
      <c r="J2021"/>
    </row>
    <row r="2022" spans="2:10" x14ac:dyDescent="0.25">
      <c r="B2022" s="260"/>
      <c r="C2022" s="260"/>
      <c r="D2022" s="260"/>
      <c r="E2022"/>
      <c r="F2022"/>
      <c r="G2022"/>
      <c r="H2022"/>
      <c r="I2022"/>
      <c r="J2022"/>
    </row>
    <row r="2023" spans="2:10" x14ac:dyDescent="0.25">
      <c r="B2023" s="260"/>
      <c r="C2023" s="260"/>
      <c r="D2023" s="260"/>
      <c r="E2023"/>
      <c r="F2023"/>
      <c r="G2023"/>
      <c r="H2023"/>
      <c r="I2023"/>
      <c r="J2023"/>
    </row>
    <row r="2024" spans="2:10" x14ac:dyDescent="0.25">
      <c r="B2024" s="260"/>
      <c r="C2024" s="260"/>
      <c r="D2024" s="260"/>
      <c r="E2024"/>
      <c r="F2024"/>
      <c r="G2024"/>
      <c r="H2024"/>
      <c r="I2024"/>
      <c r="J2024"/>
    </row>
    <row r="2025" spans="2:10" x14ac:dyDescent="0.25">
      <c r="B2025" s="260"/>
      <c r="C2025" s="260"/>
      <c r="D2025" s="260"/>
      <c r="E2025"/>
      <c r="F2025"/>
      <c r="G2025"/>
      <c r="H2025"/>
      <c r="I2025"/>
      <c r="J2025"/>
    </row>
    <row r="2026" spans="2:10" x14ac:dyDescent="0.25">
      <c r="B2026" s="260"/>
      <c r="C2026" s="260"/>
      <c r="D2026" s="260"/>
      <c r="E2026"/>
      <c r="F2026"/>
      <c r="G2026"/>
      <c r="H2026"/>
      <c r="I2026"/>
      <c r="J2026"/>
    </row>
    <row r="2027" spans="2:10" x14ac:dyDescent="0.25">
      <c r="B2027" s="260"/>
      <c r="C2027" s="260"/>
      <c r="D2027" s="260"/>
      <c r="E2027"/>
      <c r="F2027"/>
      <c r="G2027"/>
      <c r="H2027"/>
      <c r="I2027"/>
      <c r="J2027"/>
    </row>
    <row r="2028" spans="2:10" x14ac:dyDescent="0.25">
      <c r="B2028" s="260"/>
      <c r="C2028" s="260"/>
      <c r="D2028" s="260"/>
      <c r="E2028"/>
      <c r="F2028"/>
      <c r="G2028"/>
      <c r="H2028"/>
      <c r="I2028"/>
      <c r="J2028"/>
    </row>
    <row r="2029" spans="2:10" x14ac:dyDescent="0.25">
      <c r="B2029" s="260"/>
      <c r="C2029" s="260"/>
      <c r="D2029" s="260"/>
      <c r="E2029"/>
      <c r="F2029"/>
      <c r="G2029"/>
      <c r="H2029"/>
      <c r="I2029"/>
      <c r="J2029"/>
    </row>
    <row r="2030" spans="2:10" x14ac:dyDescent="0.25">
      <c r="B2030" s="260"/>
      <c r="C2030" s="260"/>
      <c r="D2030" s="260"/>
      <c r="E2030"/>
      <c r="F2030"/>
      <c r="G2030"/>
      <c r="H2030"/>
      <c r="I2030"/>
      <c r="J2030"/>
    </row>
    <row r="2031" spans="2:10" x14ac:dyDescent="0.25">
      <c r="B2031" s="260"/>
      <c r="C2031" s="260"/>
      <c r="D2031" s="260"/>
      <c r="E2031"/>
      <c r="F2031"/>
      <c r="G2031"/>
      <c r="H2031"/>
      <c r="I2031"/>
      <c r="J2031"/>
    </row>
    <row r="2032" spans="2:10" x14ac:dyDescent="0.25">
      <c r="B2032" s="260"/>
      <c r="C2032" s="260"/>
      <c r="D2032" s="260"/>
      <c r="E2032"/>
      <c r="F2032"/>
      <c r="G2032"/>
      <c r="H2032"/>
      <c r="I2032"/>
      <c r="J2032"/>
    </row>
    <row r="2033" spans="2:10" x14ac:dyDescent="0.25">
      <c r="B2033" s="260"/>
      <c r="C2033" s="260"/>
      <c r="D2033" s="260"/>
      <c r="E2033"/>
      <c r="F2033"/>
      <c r="G2033"/>
      <c r="H2033"/>
      <c r="I2033"/>
      <c r="J2033"/>
    </row>
    <row r="2034" spans="2:10" x14ac:dyDescent="0.25">
      <c r="B2034" s="260"/>
      <c r="C2034" s="260"/>
      <c r="D2034" s="260"/>
      <c r="E2034"/>
      <c r="F2034"/>
      <c r="G2034"/>
      <c r="H2034"/>
      <c r="I2034"/>
      <c r="J2034"/>
    </row>
    <row r="2035" spans="2:10" x14ac:dyDescent="0.25">
      <c r="B2035" s="260"/>
      <c r="C2035" s="260"/>
      <c r="D2035" s="260"/>
      <c r="E2035"/>
      <c r="F2035"/>
      <c r="G2035"/>
      <c r="H2035"/>
      <c r="I2035"/>
      <c r="J2035"/>
    </row>
    <row r="2036" spans="2:10" x14ac:dyDescent="0.25">
      <c r="B2036" s="260"/>
      <c r="C2036" s="260"/>
      <c r="D2036" s="260"/>
      <c r="E2036"/>
      <c r="F2036"/>
      <c r="G2036"/>
      <c r="H2036"/>
      <c r="I2036"/>
      <c r="J2036"/>
    </row>
    <row r="2037" spans="2:10" x14ac:dyDescent="0.25">
      <c r="B2037" s="260"/>
      <c r="C2037" s="260"/>
      <c r="D2037" s="260"/>
      <c r="E2037"/>
      <c r="F2037"/>
      <c r="G2037"/>
      <c r="H2037"/>
      <c r="I2037"/>
      <c r="J2037"/>
    </row>
    <row r="2038" spans="2:10" x14ac:dyDescent="0.25">
      <c r="B2038" s="260"/>
      <c r="C2038" s="260"/>
      <c r="D2038" s="260"/>
      <c r="E2038"/>
      <c r="F2038"/>
      <c r="G2038"/>
      <c r="H2038"/>
      <c r="I2038"/>
      <c r="J2038"/>
    </row>
    <row r="2039" spans="2:10" x14ac:dyDescent="0.25">
      <c r="B2039" s="260"/>
      <c r="C2039" s="260"/>
      <c r="D2039" s="260"/>
      <c r="E2039"/>
      <c r="F2039"/>
      <c r="G2039"/>
      <c r="H2039"/>
      <c r="I2039"/>
      <c r="J2039"/>
    </row>
    <row r="2040" spans="2:10" x14ac:dyDescent="0.25">
      <c r="B2040" s="260"/>
      <c r="C2040" s="260"/>
      <c r="D2040" s="260"/>
      <c r="E2040"/>
      <c r="F2040"/>
      <c r="G2040"/>
      <c r="H2040"/>
      <c r="I2040"/>
      <c r="J2040"/>
    </row>
    <row r="2041" spans="2:10" x14ac:dyDescent="0.25">
      <c r="B2041" s="260"/>
      <c r="C2041" s="260"/>
      <c r="D2041" s="260"/>
      <c r="E2041"/>
      <c r="F2041"/>
      <c r="G2041"/>
      <c r="H2041"/>
      <c r="I2041"/>
      <c r="J2041"/>
    </row>
    <row r="2042" spans="2:10" x14ac:dyDescent="0.25">
      <c r="B2042" s="260"/>
      <c r="C2042" s="260"/>
      <c r="D2042" s="260"/>
      <c r="E2042"/>
      <c r="F2042"/>
      <c r="G2042"/>
      <c r="H2042"/>
      <c r="I2042"/>
      <c r="J2042"/>
    </row>
    <row r="2043" spans="2:10" x14ac:dyDescent="0.25">
      <c r="B2043" s="260"/>
      <c r="C2043" s="260"/>
      <c r="D2043" s="260"/>
      <c r="E2043"/>
      <c r="F2043"/>
      <c r="G2043"/>
      <c r="H2043"/>
      <c r="I2043"/>
      <c r="J2043"/>
    </row>
    <row r="2044" spans="2:10" x14ac:dyDescent="0.25">
      <c r="B2044" s="260"/>
      <c r="C2044" s="260"/>
      <c r="D2044" s="260"/>
      <c r="E2044"/>
      <c r="F2044"/>
      <c r="G2044"/>
      <c r="H2044"/>
      <c r="I2044"/>
      <c r="J2044"/>
    </row>
    <row r="2045" spans="2:10" x14ac:dyDescent="0.25">
      <c r="B2045" s="260"/>
      <c r="C2045" s="260"/>
      <c r="D2045" s="260"/>
      <c r="E2045"/>
      <c r="F2045"/>
      <c r="G2045"/>
      <c r="H2045"/>
      <c r="I2045"/>
      <c r="J2045"/>
    </row>
    <row r="2046" spans="2:10" x14ac:dyDescent="0.25">
      <c r="B2046" s="260"/>
      <c r="C2046" s="260"/>
      <c r="D2046" s="260"/>
      <c r="E2046"/>
      <c r="F2046"/>
      <c r="G2046"/>
      <c r="H2046"/>
      <c r="I2046"/>
      <c r="J2046"/>
    </row>
    <row r="2047" spans="2:10" x14ac:dyDescent="0.25">
      <c r="B2047" s="260"/>
      <c r="C2047" s="260"/>
      <c r="D2047" s="260"/>
      <c r="E2047"/>
      <c r="F2047"/>
      <c r="G2047"/>
      <c r="H2047"/>
      <c r="I2047"/>
      <c r="J2047"/>
    </row>
    <row r="2048" spans="2:10" x14ac:dyDescent="0.25">
      <c r="B2048" s="260"/>
      <c r="C2048" s="260"/>
      <c r="D2048" s="260"/>
      <c r="E2048"/>
      <c r="F2048"/>
      <c r="G2048"/>
      <c r="H2048"/>
      <c r="I2048"/>
      <c r="J2048"/>
    </row>
    <row r="2049" spans="2:10" x14ac:dyDescent="0.25">
      <c r="B2049" s="260"/>
      <c r="C2049" s="260"/>
      <c r="D2049" s="260"/>
      <c r="E2049"/>
      <c r="F2049"/>
      <c r="G2049"/>
      <c r="H2049"/>
      <c r="I2049"/>
      <c r="J2049"/>
    </row>
    <row r="2050" spans="2:10" x14ac:dyDescent="0.25">
      <c r="B2050" s="260"/>
      <c r="C2050" s="260"/>
      <c r="D2050" s="260"/>
      <c r="E2050"/>
      <c r="F2050"/>
      <c r="G2050"/>
      <c r="H2050"/>
      <c r="I2050"/>
      <c r="J2050"/>
    </row>
    <row r="2051" spans="2:10" x14ac:dyDescent="0.25">
      <c r="B2051" s="260"/>
      <c r="C2051" s="260"/>
      <c r="D2051" s="260"/>
      <c r="E2051"/>
      <c r="F2051"/>
      <c r="G2051"/>
      <c r="H2051"/>
      <c r="I2051"/>
      <c r="J2051"/>
    </row>
    <row r="2052" spans="2:10" x14ac:dyDescent="0.25">
      <c r="B2052" s="260"/>
      <c r="C2052" s="260"/>
      <c r="D2052" s="260"/>
      <c r="E2052"/>
      <c r="F2052"/>
      <c r="G2052"/>
      <c r="H2052"/>
      <c r="I2052"/>
      <c r="J2052"/>
    </row>
    <row r="2053" spans="2:10" x14ac:dyDescent="0.25">
      <c r="B2053" s="260"/>
      <c r="C2053" s="260"/>
      <c r="D2053" s="260"/>
      <c r="E2053"/>
      <c r="F2053"/>
      <c r="G2053"/>
      <c r="H2053"/>
      <c r="I2053"/>
      <c r="J2053"/>
    </row>
    <row r="2054" spans="2:10" x14ac:dyDescent="0.25">
      <c r="B2054" s="260"/>
      <c r="C2054" s="260"/>
      <c r="D2054" s="260"/>
      <c r="E2054"/>
      <c r="F2054"/>
      <c r="G2054"/>
      <c r="H2054"/>
      <c r="I2054"/>
      <c r="J2054"/>
    </row>
    <row r="2055" spans="2:10" x14ac:dyDescent="0.25">
      <c r="B2055" s="260"/>
      <c r="C2055" s="260"/>
      <c r="D2055" s="260"/>
      <c r="E2055"/>
      <c r="F2055"/>
      <c r="G2055"/>
      <c r="H2055"/>
      <c r="I2055"/>
      <c r="J2055"/>
    </row>
    <row r="2056" spans="2:10" x14ac:dyDescent="0.25">
      <c r="B2056" s="260"/>
      <c r="C2056" s="260"/>
      <c r="D2056" s="260"/>
      <c r="E2056"/>
      <c r="F2056"/>
      <c r="G2056"/>
      <c r="H2056"/>
      <c r="I2056"/>
      <c r="J2056"/>
    </row>
    <row r="2057" spans="2:10" x14ac:dyDescent="0.25">
      <c r="B2057" s="260"/>
      <c r="C2057" s="260"/>
      <c r="D2057" s="260"/>
      <c r="E2057"/>
      <c r="F2057"/>
      <c r="G2057"/>
      <c r="H2057"/>
      <c r="I2057"/>
      <c r="J2057"/>
    </row>
    <row r="2058" spans="2:10" x14ac:dyDescent="0.25">
      <c r="B2058" s="260"/>
      <c r="C2058" s="260"/>
      <c r="D2058" s="260"/>
      <c r="E2058"/>
      <c r="F2058"/>
      <c r="G2058"/>
      <c r="H2058"/>
      <c r="I2058"/>
      <c r="J2058"/>
    </row>
    <row r="2059" spans="2:10" x14ac:dyDescent="0.25">
      <c r="B2059" s="260"/>
      <c r="C2059" s="260"/>
      <c r="D2059" s="260"/>
      <c r="E2059"/>
      <c r="F2059"/>
      <c r="G2059"/>
      <c r="H2059"/>
      <c r="I2059"/>
      <c r="J2059"/>
    </row>
    <row r="2060" spans="2:10" x14ac:dyDescent="0.25">
      <c r="B2060" s="260"/>
      <c r="C2060" s="260"/>
      <c r="D2060" s="260"/>
      <c r="E2060"/>
      <c r="F2060"/>
      <c r="G2060"/>
      <c r="H2060"/>
      <c r="I2060"/>
      <c r="J2060"/>
    </row>
    <row r="2061" spans="2:10" x14ac:dyDescent="0.25">
      <c r="B2061" s="260"/>
      <c r="C2061" s="260"/>
      <c r="D2061" s="260"/>
      <c r="E2061"/>
      <c r="F2061"/>
      <c r="G2061"/>
      <c r="H2061"/>
      <c r="I2061"/>
      <c r="J2061"/>
    </row>
    <row r="2062" spans="2:10" x14ac:dyDescent="0.25">
      <c r="B2062" s="260"/>
      <c r="C2062" s="260"/>
      <c r="D2062" s="260"/>
      <c r="E2062"/>
      <c r="F2062"/>
      <c r="G2062"/>
      <c r="H2062"/>
      <c r="I2062"/>
      <c r="J2062"/>
    </row>
    <row r="2063" spans="2:10" x14ac:dyDescent="0.25">
      <c r="B2063" s="260"/>
      <c r="C2063" s="260"/>
      <c r="D2063" s="260"/>
      <c r="E2063"/>
      <c r="F2063"/>
      <c r="G2063"/>
      <c r="H2063"/>
      <c r="I2063"/>
      <c r="J2063"/>
    </row>
    <row r="2064" spans="2:10" x14ac:dyDescent="0.25">
      <c r="B2064" s="260"/>
      <c r="C2064" s="260"/>
      <c r="D2064" s="260"/>
      <c r="E2064"/>
      <c r="F2064"/>
      <c r="G2064"/>
      <c r="H2064"/>
      <c r="I2064"/>
      <c r="J2064"/>
    </row>
    <row r="2065" spans="2:10" x14ac:dyDescent="0.25">
      <c r="B2065" s="260"/>
      <c r="C2065" s="260"/>
      <c r="D2065" s="260"/>
      <c r="E2065"/>
      <c r="F2065"/>
      <c r="G2065"/>
      <c r="H2065"/>
      <c r="I2065"/>
      <c r="J2065"/>
    </row>
    <row r="2066" spans="2:10" x14ac:dyDescent="0.25">
      <c r="B2066" s="260"/>
      <c r="C2066" s="260"/>
      <c r="D2066" s="260"/>
      <c r="E2066"/>
      <c r="F2066"/>
      <c r="G2066"/>
      <c r="H2066"/>
      <c r="I2066"/>
      <c r="J2066"/>
    </row>
    <row r="2067" spans="2:10" x14ac:dyDescent="0.25">
      <c r="B2067" s="260"/>
      <c r="C2067" s="260"/>
      <c r="D2067" s="260"/>
      <c r="E2067"/>
      <c r="F2067"/>
      <c r="G2067"/>
      <c r="H2067"/>
      <c r="I2067"/>
      <c r="J2067"/>
    </row>
    <row r="2068" spans="2:10" x14ac:dyDescent="0.25">
      <c r="B2068" s="260"/>
      <c r="C2068" s="260"/>
      <c r="D2068" s="260"/>
      <c r="E2068"/>
      <c r="F2068"/>
      <c r="G2068"/>
      <c r="H2068"/>
      <c r="I2068"/>
      <c r="J2068"/>
    </row>
    <row r="2069" spans="2:10" x14ac:dyDescent="0.25">
      <c r="B2069" s="260"/>
      <c r="C2069" s="260"/>
      <c r="D2069" s="260"/>
      <c r="E2069"/>
      <c r="F2069"/>
      <c r="G2069"/>
      <c r="H2069"/>
      <c r="I2069"/>
      <c r="J2069"/>
    </row>
    <row r="2070" spans="2:10" x14ac:dyDescent="0.25">
      <c r="B2070" s="260"/>
      <c r="C2070" s="260"/>
      <c r="D2070" s="260"/>
      <c r="E2070"/>
      <c r="F2070"/>
      <c r="G2070"/>
      <c r="H2070"/>
      <c r="I2070"/>
      <c r="J2070"/>
    </row>
    <row r="2071" spans="2:10" x14ac:dyDescent="0.25">
      <c r="B2071" s="260"/>
      <c r="C2071" s="260"/>
      <c r="D2071" s="260"/>
      <c r="E2071"/>
      <c r="F2071"/>
      <c r="G2071"/>
      <c r="H2071"/>
      <c r="I2071"/>
      <c r="J2071"/>
    </row>
    <row r="2072" spans="2:10" x14ac:dyDescent="0.25">
      <c r="B2072" s="260"/>
      <c r="C2072" s="260"/>
      <c r="D2072" s="260"/>
      <c r="E2072"/>
      <c r="F2072"/>
      <c r="G2072"/>
      <c r="H2072"/>
      <c r="I2072"/>
      <c r="J2072"/>
    </row>
    <row r="2073" spans="2:10" x14ac:dyDescent="0.25">
      <c r="B2073" s="260"/>
      <c r="C2073" s="260"/>
      <c r="D2073" s="260"/>
      <c r="E2073"/>
      <c r="F2073"/>
      <c r="G2073"/>
      <c r="H2073"/>
      <c r="I2073"/>
      <c r="J2073"/>
    </row>
    <row r="2074" spans="2:10" x14ac:dyDescent="0.25">
      <c r="B2074" s="260"/>
      <c r="C2074" s="260"/>
      <c r="D2074" s="260"/>
      <c r="E2074"/>
      <c r="F2074"/>
      <c r="G2074"/>
      <c r="H2074"/>
      <c r="I2074"/>
      <c r="J2074"/>
    </row>
    <row r="2075" spans="2:10" x14ac:dyDescent="0.25">
      <c r="B2075" s="260"/>
      <c r="C2075" s="260"/>
      <c r="D2075" s="260"/>
      <c r="E2075"/>
      <c r="F2075"/>
      <c r="G2075"/>
      <c r="H2075"/>
      <c r="I2075"/>
      <c r="J2075"/>
    </row>
    <row r="2076" spans="2:10" x14ac:dyDescent="0.25">
      <c r="B2076" s="260"/>
      <c r="C2076" s="260"/>
      <c r="D2076" s="260"/>
      <c r="E2076"/>
      <c r="F2076"/>
      <c r="G2076"/>
      <c r="H2076"/>
      <c r="I2076"/>
      <c r="J2076"/>
    </row>
    <row r="2077" spans="2:10" x14ac:dyDescent="0.25">
      <c r="B2077" s="260"/>
      <c r="C2077" s="260"/>
      <c r="D2077" s="260"/>
      <c r="E2077"/>
      <c r="F2077"/>
      <c r="G2077"/>
      <c r="H2077"/>
      <c r="I2077"/>
      <c r="J2077"/>
    </row>
    <row r="2078" spans="2:10" x14ac:dyDescent="0.25">
      <c r="B2078" s="260"/>
      <c r="C2078" s="260"/>
      <c r="D2078" s="260"/>
      <c r="E2078"/>
      <c r="F2078"/>
      <c r="G2078"/>
      <c r="H2078"/>
      <c r="I2078"/>
      <c r="J2078"/>
    </row>
    <row r="2079" spans="2:10" x14ac:dyDescent="0.25">
      <c r="B2079" s="260"/>
      <c r="C2079" s="260"/>
      <c r="D2079" s="260"/>
      <c r="E2079"/>
      <c r="F2079"/>
      <c r="G2079"/>
      <c r="H2079"/>
      <c r="I2079"/>
      <c r="J2079"/>
    </row>
    <row r="2080" spans="2:10" x14ac:dyDescent="0.25">
      <c r="B2080" s="260"/>
      <c r="C2080" s="260"/>
      <c r="D2080" s="260"/>
      <c r="E2080"/>
      <c r="F2080"/>
      <c r="G2080"/>
      <c r="H2080"/>
      <c r="I2080"/>
      <c r="J2080"/>
    </row>
    <row r="2081" spans="2:10" x14ac:dyDescent="0.25">
      <c r="B2081" s="260"/>
      <c r="C2081" s="260"/>
      <c r="D2081" s="260"/>
      <c r="E2081"/>
      <c r="F2081"/>
      <c r="G2081"/>
      <c r="H2081"/>
      <c r="I2081"/>
      <c r="J2081"/>
    </row>
    <row r="2082" spans="2:10" x14ac:dyDescent="0.25">
      <c r="B2082" s="260"/>
      <c r="C2082" s="260"/>
      <c r="D2082" s="260"/>
      <c r="E2082"/>
      <c r="F2082"/>
      <c r="G2082"/>
      <c r="H2082"/>
      <c r="I2082"/>
      <c r="J2082"/>
    </row>
    <row r="2083" spans="2:10" x14ac:dyDescent="0.25">
      <c r="B2083" s="260"/>
      <c r="C2083" s="260"/>
      <c r="D2083" s="260"/>
      <c r="E2083"/>
      <c r="F2083"/>
      <c r="G2083"/>
      <c r="H2083"/>
      <c r="I2083"/>
      <c r="J2083"/>
    </row>
    <row r="2084" spans="2:10" x14ac:dyDescent="0.25">
      <c r="B2084" s="260"/>
      <c r="C2084" s="260"/>
      <c r="D2084" s="260"/>
      <c r="E2084"/>
      <c r="F2084"/>
      <c r="G2084"/>
      <c r="H2084"/>
      <c r="I2084"/>
      <c r="J2084"/>
    </row>
    <row r="2085" spans="2:10" x14ac:dyDescent="0.25">
      <c r="B2085" s="260"/>
      <c r="C2085" s="260"/>
      <c r="D2085" s="260"/>
      <c r="E2085"/>
      <c r="F2085"/>
      <c r="G2085"/>
      <c r="H2085"/>
      <c r="I2085"/>
      <c r="J2085"/>
    </row>
    <row r="2086" spans="2:10" x14ac:dyDescent="0.25">
      <c r="B2086" s="260"/>
      <c r="C2086" s="260"/>
      <c r="D2086" s="260"/>
      <c r="E2086"/>
      <c r="F2086"/>
      <c r="G2086"/>
      <c r="H2086"/>
      <c r="I2086"/>
      <c r="J2086"/>
    </row>
    <row r="2087" spans="2:10" x14ac:dyDescent="0.25">
      <c r="B2087" s="260"/>
      <c r="C2087" s="260"/>
      <c r="D2087" s="260"/>
      <c r="E2087"/>
      <c r="F2087"/>
      <c r="G2087"/>
      <c r="H2087"/>
      <c r="I2087"/>
      <c r="J2087"/>
    </row>
    <row r="2088" spans="2:10" x14ac:dyDescent="0.25">
      <c r="B2088" s="260"/>
      <c r="C2088" s="260"/>
      <c r="D2088" s="260"/>
      <c r="E2088"/>
      <c r="F2088"/>
      <c r="G2088"/>
      <c r="H2088"/>
      <c r="I2088"/>
      <c r="J2088"/>
    </row>
    <row r="2089" spans="2:10" x14ac:dyDescent="0.25">
      <c r="B2089" s="260"/>
      <c r="C2089" s="260"/>
      <c r="D2089" s="260"/>
      <c r="E2089"/>
      <c r="F2089"/>
      <c r="G2089"/>
      <c r="H2089"/>
      <c r="I2089"/>
      <c r="J2089"/>
    </row>
    <row r="2090" spans="2:10" x14ac:dyDescent="0.25">
      <c r="B2090" s="260"/>
      <c r="C2090" s="260"/>
      <c r="D2090" s="260"/>
      <c r="E2090"/>
      <c r="F2090"/>
      <c r="G2090"/>
      <c r="H2090"/>
      <c r="I2090"/>
      <c r="J2090"/>
    </row>
    <row r="2091" spans="2:10" x14ac:dyDescent="0.25">
      <c r="B2091" s="260"/>
      <c r="C2091" s="260"/>
      <c r="D2091" s="260"/>
      <c r="E2091"/>
      <c r="F2091"/>
      <c r="G2091"/>
      <c r="H2091"/>
      <c r="I2091"/>
      <c r="J2091"/>
    </row>
    <row r="2092" spans="2:10" x14ac:dyDescent="0.25">
      <c r="B2092" s="260"/>
      <c r="C2092" s="260"/>
      <c r="D2092" s="260"/>
      <c r="E2092"/>
      <c r="F2092"/>
      <c r="G2092"/>
      <c r="H2092"/>
      <c r="I2092"/>
      <c r="J2092"/>
    </row>
    <row r="2093" spans="2:10" x14ac:dyDescent="0.25">
      <c r="B2093" s="260"/>
      <c r="C2093" s="260"/>
      <c r="D2093" s="260"/>
      <c r="E2093"/>
      <c r="F2093"/>
      <c r="G2093"/>
      <c r="H2093"/>
      <c r="I2093"/>
      <c r="J2093"/>
    </row>
    <row r="2094" spans="2:10" x14ac:dyDescent="0.25">
      <c r="B2094" s="260"/>
      <c r="C2094" s="260"/>
      <c r="D2094" s="260"/>
      <c r="E2094"/>
      <c r="F2094"/>
      <c r="G2094"/>
      <c r="H2094"/>
      <c r="I2094"/>
      <c r="J2094"/>
    </row>
    <row r="2095" spans="2:10" x14ac:dyDescent="0.25">
      <c r="B2095" s="260"/>
      <c r="C2095" s="260"/>
      <c r="D2095" s="260"/>
      <c r="E2095"/>
      <c r="F2095"/>
      <c r="G2095"/>
      <c r="H2095"/>
      <c r="I2095"/>
      <c r="J2095"/>
    </row>
    <row r="2096" spans="2:10" x14ac:dyDescent="0.25">
      <c r="B2096" s="260"/>
      <c r="C2096" s="260"/>
      <c r="D2096" s="260"/>
      <c r="E2096"/>
      <c r="F2096"/>
      <c r="G2096"/>
      <c r="H2096"/>
      <c r="I2096"/>
      <c r="J2096"/>
    </row>
    <row r="2097" spans="2:10" x14ac:dyDescent="0.25">
      <c r="B2097" s="260"/>
      <c r="C2097" s="260"/>
      <c r="D2097" s="260"/>
      <c r="E2097"/>
      <c r="F2097"/>
      <c r="G2097"/>
      <c r="H2097"/>
      <c r="I2097"/>
      <c r="J2097"/>
    </row>
    <row r="2098" spans="2:10" x14ac:dyDescent="0.25">
      <c r="B2098" s="260"/>
      <c r="C2098" s="260"/>
      <c r="D2098" s="260"/>
      <c r="E2098"/>
      <c r="F2098"/>
      <c r="G2098"/>
      <c r="H2098"/>
      <c r="I2098"/>
      <c r="J2098"/>
    </row>
    <row r="2099" spans="2:10" x14ac:dyDescent="0.25">
      <c r="B2099" s="260"/>
      <c r="C2099" s="260"/>
      <c r="D2099" s="260"/>
      <c r="E2099"/>
      <c r="F2099"/>
      <c r="G2099"/>
      <c r="H2099"/>
      <c r="I2099"/>
      <c r="J2099"/>
    </row>
    <row r="2100" spans="2:10" x14ac:dyDescent="0.25">
      <c r="B2100" s="260"/>
      <c r="C2100" s="260"/>
      <c r="D2100" s="260"/>
      <c r="E2100"/>
      <c r="F2100"/>
      <c r="G2100"/>
      <c r="H2100"/>
      <c r="I2100"/>
      <c r="J2100"/>
    </row>
    <row r="2101" spans="2:10" x14ac:dyDescent="0.25">
      <c r="B2101" s="260"/>
      <c r="C2101" s="260"/>
      <c r="D2101" s="260"/>
      <c r="E2101"/>
      <c r="F2101"/>
      <c r="G2101"/>
      <c r="H2101"/>
      <c r="I2101"/>
      <c r="J2101"/>
    </row>
    <row r="2102" spans="2:10" x14ac:dyDescent="0.25">
      <c r="B2102" s="260"/>
      <c r="C2102" s="260"/>
      <c r="D2102" s="260"/>
      <c r="E2102"/>
      <c r="F2102"/>
      <c r="G2102"/>
      <c r="H2102"/>
      <c r="I2102"/>
      <c r="J2102"/>
    </row>
    <row r="2103" spans="2:10" x14ac:dyDescent="0.25">
      <c r="B2103" s="260"/>
      <c r="C2103" s="260"/>
      <c r="D2103" s="260"/>
      <c r="E2103"/>
      <c r="F2103"/>
      <c r="G2103"/>
      <c r="H2103"/>
      <c r="I2103"/>
      <c r="J2103"/>
    </row>
    <row r="2104" spans="2:10" x14ac:dyDescent="0.25">
      <c r="B2104" s="260"/>
      <c r="C2104" s="260"/>
      <c r="D2104" s="260"/>
      <c r="E2104"/>
      <c r="F2104"/>
      <c r="G2104"/>
      <c r="H2104"/>
      <c r="I2104"/>
      <c r="J2104"/>
    </row>
    <row r="2105" spans="2:10" x14ac:dyDescent="0.25">
      <c r="B2105" s="260"/>
      <c r="C2105" s="260"/>
      <c r="D2105" s="260"/>
      <c r="E2105"/>
      <c r="F2105"/>
      <c r="G2105"/>
      <c r="H2105"/>
      <c r="I2105"/>
      <c r="J2105"/>
    </row>
    <row r="2106" spans="2:10" x14ac:dyDescent="0.25">
      <c r="B2106" s="260"/>
      <c r="C2106" s="260"/>
      <c r="D2106" s="260"/>
      <c r="E2106"/>
      <c r="F2106"/>
      <c r="G2106"/>
      <c r="H2106"/>
      <c r="I2106"/>
      <c r="J2106"/>
    </row>
    <row r="2107" spans="2:10" x14ac:dyDescent="0.25">
      <c r="B2107" s="260"/>
      <c r="C2107" s="260"/>
      <c r="D2107" s="260"/>
      <c r="E2107"/>
      <c r="F2107"/>
      <c r="G2107"/>
      <c r="H2107"/>
      <c r="I2107"/>
      <c r="J2107"/>
    </row>
    <row r="2108" spans="2:10" x14ac:dyDescent="0.25">
      <c r="B2108" s="260"/>
      <c r="C2108" s="260"/>
      <c r="D2108" s="260"/>
      <c r="E2108"/>
      <c r="F2108"/>
      <c r="G2108"/>
      <c r="H2108"/>
      <c r="I2108"/>
      <c r="J2108"/>
    </row>
    <row r="2109" spans="2:10" x14ac:dyDescent="0.25">
      <c r="B2109" s="260"/>
      <c r="C2109" s="260"/>
      <c r="D2109" s="260"/>
      <c r="E2109"/>
      <c r="F2109"/>
      <c r="G2109"/>
      <c r="H2109"/>
      <c r="I2109"/>
      <c r="J2109"/>
    </row>
    <row r="2110" spans="2:10" x14ac:dyDescent="0.25">
      <c r="B2110" s="260"/>
      <c r="C2110" s="260"/>
      <c r="D2110" s="260"/>
      <c r="E2110"/>
      <c r="F2110"/>
      <c r="G2110"/>
      <c r="H2110"/>
      <c r="I2110"/>
      <c r="J2110"/>
    </row>
    <row r="2111" spans="2:10" x14ac:dyDescent="0.25">
      <c r="B2111" s="260"/>
      <c r="C2111" s="260"/>
      <c r="D2111" s="260"/>
      <c r="E2111"/>
      <c r="F2111"/>
      <c r="G2111"/>
      <c r="H2111"/>
      <c r="I2111"/>
      <c r="J2111"/>
    </row>
    <row r="2112" spans="2:10" x14ac:dyDescent="0.25">
      <c r="B2112" s="260"/>
      <c r="C2112" s="260"/>
      <c r="D2112" s="260"/>
      <c r="E2112"/>
      <c r="F2112"/>
      <c r="G2112"/>
      <c r="H2112"/>
      <c r="I2112"/>
      <c r="J2112"/>
    </row>
    <row r="2113" spans="2:10" x14ac:dyDescent="0.25">
      <c r="B2113" s="260"/>
      <c r="C2113" s="260"/>
      <c r="D2113" s="260"/>
      <c r="E2113"/>
      <c r="F2113"/>
      <c r="G2113"/>
      <c r="H2113"/>
      <c r="I2113"/>
      <c r="J2113"/>
    </row>
    <row r="2114" spans="2:10" x14ac:dyDescent="0.25">
      <c r="B2114" s="260"/>
      <c r="C2114" s="260"/>
      <c r="D2114" s="260"/>
      <c r="E2114"/>
      <c r="F2114"/>
      <c r="G2114"/>
      <c r="H2114"/>
      <c r="I2114"/>
      <c r="J2114"/>
    </row>
    <row r="2115" spans="2:10" x14ac:dyDescent="0.25">
      <c r="B2115" s="260"/>
      <c r="C2115" s="260"/>
      <c r="D2115" s="260"/>
      <c r="E2115"/>
      <c r="F2115"/>
      <c r="G2115"/>
      <c r="H2115"/>
      <c r="I2115"/>
      <c r="J2115"/>
    </row>
    <row r="2116" spans="2:10" x14ac:dyDescent="0.25">
      <c r="B2116" s="260"/>
      <c r="C2116" s="260"/>
      <c r="D2116" s="260"/>
      <c r="E2116"/>
      <c r="F2116"/>
      <c r="G2116"/>
      <c r="H2116"/>
      <c r="I2116"/>
      <c r="J2116"/>
    </row>
    <row r="2117" spans="2:10" x14ac:dyDescent="0.25">
      <c r="B2117" s="260"/>
      <c r="C2117" s="260"/>
      <c r="D2117" s="260"/>
      <c r="E2117"/>
      <c r="F2117"/>
      <c r="G2117"/>
      <c r="H2117"/>
      <c r="I2117"/>
      <c r="J2117"/>
    </row>
    <row r="2118" spans="2:10" x14ac:dyDescent="0.25">
      <c r="B2118" s="260"/>
      <c r="C2118" s="260"/>
      <c r="D2118" s="260"/>
      <c r="E2118"/>
      <c r="F2118"/>
      <c r="G2118"/>
      <c r="H2118"/>
      <c r="I2118"/>
      <c r="J2118"/>
    </row>
    <row r="2119" spans="2:10" x14ac:dyDescent="0.25">
      <c r="B2119" s="260"/>
      <c r="C2119" s="260"/>
      <c r="D2119" s="260"/>
      <c r="E2119"/>
      <c r="F2119"/>
      <c r="G2119"/>
      <c r="H2119"/>
      <c r="I2119"/>
      <c r="J2119"/>
    </row>
    <row r="2120" spans="2:10" x14ac:dyDescent="0.25">
      <c r="B2120" s="260"/>
      <c r="C2120" s="260"/>
      <c r="D2120" s="260"/>
      <c r="E2120"/>
      <c r="F2120"/>
      <c r="G2120"/>
      <c r="H2120"/>
      <c r="I2120"/>
      <c r="J2120"/>
    </row>
    <row r="2121" spans="2:10" x14ac:dyDescent="0.25">
      <c r="B2121" s="260"/>
      <c r="C2121" s="260"/>
      <c r="D2121" s="260"/>
      <c r="E2121"/>
      <c r="F2121"/>
      <c r="G2121"/>
      <c r="H2121"/>
      <c r="I2121"/>
      <c r="J2121"/>
    </row>
    <row r="2122" spans="2:10" x14ac:dyDescent="0.25">
      <c r="B2122" s="260"/>
      <c r="C2122" s="260"/>
      <c r="D2122" s="260"/>
      <c r="E2122"/>
      <c r="F2122"/>
      <c r="G2122"/>
      <c r="H2122"/>
      <c r="I2122"/>
      <c r="J2122"/>
    </row>
    <row r="2123" spans="2:10" x14ac:dyDescent="0.25">
      <c r="B2123" s="260"/>
      <c r="C2123" s="260"/>
      <c r="D2123" s="260"/>
      <c r="E2123"/>
      <c r="F2123"/>
      <c r="G2123"/>
      <c r="H2123"/>
      <c r="I2123"/>
      <c r="J2123"/>
    </row>
    <row r="2124" spans="2:10" x14ac:dyDescent="0.25">
      <c r="B2124" s="260"/>
      <c r="C2124" s="260"/>
      <c r="D2124" s="260"/>
      <c r="E2124"/>
      <c r="F2124"/>
      <c r="G2124"/>
      <c r="H2124"/>
      <c r="I2124"/>
      <c r="J2124"/>
    </row>
    <row r="2125" spans="2:10" x14ac:dyDescent="0.25">
      <c r="B2125" s="260"/>
      <c r="C2125" s="260"/>
      <c r="D2125" s="260"/>
      <c r="E2125"/>
      <c r="F2125"/>
      <c r="G2125"/>
      <c r="H2125"/>
      <c r="I2125"/>
      <c r="J2125"/>
    </row>
    <row r="2126" spans="2:10" x14ac:dyDescent="0.25">
      <c r="B2126" s="260"/>
      <c r="C2126" s="260"/>
      <c r="D2126" s="260"/>
      <c r="E2126"/>
      <c r="F2126"/>
      <c r="G2126"/>
      <c r="H2126"/>
      <c r="I2126"/>
      <c r="J2126"/>
    </row>
    <row r="2127" spans="2:10" x14ac:dyDescent="0.25">
      <c r="B2127" s="260"/>
      <c r="C2127" s="260"/>
      <c r="D2127" s="260"/>
      <c r="E2127"/>
      <c r="F2127"/>
      <c r="G2127"/>
      <c r="H2127"/>
      <c r="I2127"/>
      <c r="J2127"/>
    </row>
    <row r="2128" spans="2:10" x14ac:dyDescent="0.25">
      <c r="B2128" s="260"/>
      <c r="C2128" s="260"/>
      <c r="D2128" s="260"/>
      <c r="E2128"/>
      <c r="F2128"/>
      <c r="G2128"/>
      <c r="H2128"/>
      <c r="I2128"/>
      <c r="J2128"/>
    </row>
    <row r="2129" spans="2:10" x14ac:dyDescent="0.25">
      <c r="B2129" s="260"/>
      <c r="C2129" s="260"/>
      <c r="D2129" s="260"/>
      <c r="E2129"/>
      <c r="F2129"/>
      <c r="G2129"/>
      <c r="H2129"/>
      <c r="I2129"/>
      <c r="J2129"/>
    </row>
    <row r="2130" spans="2:10" x14ac:dyDescent="0.25">
      <c r="B2130" s="260"/>
      <c r="C2130" s="260"/>
      <c r="D2130" s="260"/>
      <c r="E2130"/>
      <c r="F2130"/>
      <c r="G2130"/>
      <c r="H2130"/>
      <c r="I2130"/>
      <c r="J2130"/>
    </row>
    <row r="2131" spans="2:10" x14ac:dyDescent="0.25">
      <c r="B2131" s="260"/>
      <c r="C2131" s="260"/>
      <c r="D2131" s="260"/>
      <c r="E2131"/>
      <c r="F2131"/>
      <c r="G2131"/>
      <c r="H2131"/>
      <c r="I2131"/>
      <c r="J2131"/>
    </row>
    <row r="2132" spans="2:10" x14ac:dyDescent="0.25">
      <c r="B2132" s="260"/>
      <c r="C2132" s="260"/>
      <c r="D2132" s="260"/>
      <c r="E2132"/>
      <c r="F2132"/>
      <c r="G2132"/>
      <c r="H2132"/>
      <c r="I2132"/>
      <c r="J2132"/>
    </row>
    <row r="2133" spans="2:10" x14ac:dyDescent="0.25">
      <c r="B2133" s="260"/>
      <c r="C2133" s="260"/>
      <c r="D2133" s="260"/>
      <c r="E2133"/>
      <c r="F2133"/>
      <c r="G2133"/>
      <c r="H2133"/>
      <c r="I2133"/>
      <c r="J2133"/>
    </row>
    <row r="2134" spans="2:10" x14ac:dyDescent="0.25">
      <c r="B2134" s="260"/>
      <c r="C2134" s="260"/>
      <c r="D2134" s="260"/>
      <c r="E2134"/>
      <c r="F2134"/>
      <c r="G2134"/>
      <c r="H2134"/>
      <c r="I2134"/>
      <c r="J2134"/>
    </row>
    <row r="2135" spans="2:10" x14ac:dyDescent="0.25">
      <c r="B2135" s="260"/>
      <c r="C2135" s="260"/>
      <c r="D2135" s="260"/>
      <c r="E2135"/>
      <c r="F2135"/>
      <c r="G2135"/>
      <c r="H2135"/>
      <c r="I2135"/>
      <c r="J2135"/>
    </row>
    <row r="2136" spans="2:10" x14ac:dyDescent="0.25">
      <c r="B2136" s="260"/>
      <c r="C2136" s="260"/>
      <c r="D2136" s="260"/>
      <c r="E2136"/>
      <c r="F2136"/>
      <c r="G2136"/>
      <c r="H2136"/>
      <c r="I2136"/>
      <c r="J2136"/>
    </row>
    <row r="2137" spans="2:10" x14ac:dyDescent="0.25">
      <c r="B2137" s="260"/>
      <c r="C2137" s="260"/>
      <c r="D2137" s="260"/>
      <c r="E2137"/>
      <c r="F2137"/>
      <c r="G2137"/>
      <c r="H2137"/>
      <c r="I2137"/>
      <c r="J2137"/>
    </row>
    <row r="2138" spans="2:10" x14ac:dyDescent="0.25">
      <c r="B2138" s="260"/>
      <c r="C2138" s="260"/>
      <c r="D2138" s="260"/>
      <c r="E2138"/>
      <c r="F2138"/>
      <c r="G2138"/>
      <c r="H2138"/>
      <c r="I2138"/>
      <c r="J2138"/>
    </row>
    <row r="2139" spans="2:10" x14ac:dyDescent="0.25">
      <c r="B2139" s="260"/>
      <c r="C2139" s="260"/>
      <c r="D2139" s="260"/>
      <c r="E2139"/>
      <c r="F2139"/>
      <c r="G2139"/>
      <c r="H2139"/>
      <c r="I2139"/>
      <c r="J2139"/>
    </row>
    <row r="2140" spans="2:10" x14ac:dyDescent="0.25">
      <c r="B2140" s="260"/>
      <c r="C2140" s="260"/>
      <c r="D2140" s="260"/>
      <c r="E2140"/>
      <c r="F2140"/>
      <c r="G2140"/>
      <c r="H2140"/>
      <c r="I2140"/>
      <c r="J2140"/>
    </row>
    <row r="2141" spans="2:10" x14ac:dyDescent="0.25">
      <c r="B2141" s="260"/>
      <c r="C2141" s="260"/>
      <c r="D2141" s="260"/>
      <c r="E2141"/>
      <c r="F2141"/>
      <c r="G2141"/>
      <c r="H2141"/>
      <c r="I2141"/>
      <c r="J2141"/>
    </row>
    <row r="2142" spans="2:10" x14ac:dyDescent="0.25">
      <c r="B2142" s="260"/>
      <c r="C2142" s="260"/>
      <c r="D2142" s="260"/>
      <c r="E2142"/>
      <c r="F2142"/>
      <c r="G2142"/>
      <c r="H2142"/>
      <c r="I2142"/>
      <c r="J2142"/>
    </row>
    <row r="2143" spans="2:10" x14ac:dyDescent="0.25">
      <c r="B2143" s="260"/>
      <c r="C2143" s="260"/>
      <c r="D2143" s="260"/>
      <c r="E2143"/>
      <c r="F2143"/>
      <c r="G2143"/>
      <c r="H2143"/>
      <c r="I2143"/>
      <c r="J2143"/>
    </row>
    <row r="2144" spans="2:10" x14ac:dyDescent="0.25">
      <c r="B2144" s="260"/>
      <c r="C2144" s="260"/>
      <c r="D2144" s="260"/>
      <c r="E2144"/>
      <c r="F2144"/>
      <c r="G2144"/>
      <c r="H2144"/>
      <c r="I2144"/>
      <c r="J2144"/>
    </row>
    <row r="2145" spans="2:10" x14ac:dyDescent="0.25">
      <c r="B2145" s="260"/>
      <c r="C2145" s="260"/>
      <c r="D2145" s="260"/>
      <c r="E2145"/>
      <c r="F2145"/>
      <c r="G2145"/>
      <c r="H2145"/>
      <c r="I2145"/>
      <c r="J2145"/>
    </row>
    <row r="2146" spans="2:10" x14ac:dyDescent="0.25">
      <c r="B2146" s="260"/>
      <c r="C2146" s="260"/>
      <c r="D2146" s="260"/>
      <c r="E2146"/>
      <c r="F2146"/>
      <c r="G2146"/>
      <c r="H2146"/>
      <c r="I2146"/>
      <c r="J2146"/>
    </row>
    <row r="2147" spans="2:10" x14ac:dyDescent="0.25">
      <c r="B2147" s="260"/>
      <c r="C2147" s="260"/>
      <c r="D2147" s="260"/>
      <c r="E2147"/>
      <c r="F2147"/>
      <c r="G2147"/>
      <c r="H2147"/>
      <c r="I2147"/>
      <c r="J2147"/>
    </row>
    <row r="2148" spans="2:10" x14ac:dyDescent="0.25">
      <c r="B2148" s="260"/>
      <c r="C2148" s="260"/>
      <c r="D2148" s="260"/>
      <c r="E2148"/>
      <c r="F2148"/>
      <c r="G2148"/>
      <c r="H2148"/>
      <c r="I2148"/>
      <c r="J2148"/>
    </row>
    <row r="2149" spans="2:10" x14ac:dyDescent="0.25">
      <c r="B2149" s="260"/>
      <c r="C2149" s="260"/>
      <c r="D2149" s="260"/>
      <c r="E2149"/>
      <c r="F2149"/>
      <c r="G2149"/>
      <c r="H2149"/>
      <c r="I2149"/>
      <c r="J2149"/>
    </row>
    <row r="2150" spans="2:10" x14ac:dyDescent="0.25">
      <c r="B2150" s="260"/>
      <c r="C2150" s="260"/>
      <c r="D2150" s="260"/>
      <c r="E2150"/>
      <c r="F2150"/>
      <c r="G2150"/>
      <c r="H2150"/>
      <c r="I2150"/>
      <c r="J2150"/>
    </row>
    <row r="2151" spans="2:10" x14ac:dyDescent="0.25">
      <c r="B2151" s="260"/>
      <c r="C2151" s="260"/>
      <c r="D2151" s="260"/>
      <c r="E2151"/>
      <c r="F2151"/>
      <c r="G2151"/>
      <c r="H2151"/>
      <c r="I2151"/>
      <c r="J2151"/>
    </row>
    <row r="2152" spans="2:10" x14ac:dyDescent="0.25">
      <c r="B2152" s="260"/>
      <c r="C2152" s="260"/>
      <c r="D2152" s="260"/>
      <c r="E2152"/>
      <c r="F2152"/>
      <c r="G2152"/>
      <c r="H2152"/>
      <c r="I2152"/>
      <c r="J2152"/>
    </row>
    <row r="2153" spans="2:10" x14ac:dyDescent="0.25">
      <c r="B2153" s="260"/>
      <c r="C2153" s="260"/>
      <c r="D2153" s="260"/>
      <c r="E2153"/>
      <c r="F2153"/>
      <c r="G2153"/>
      <c r="H2153"/>
      <c r="I2153"/>
      <c r="J2153"/>
    </row>
    <row r="2154" spans="2:10" x14ac:dyDescent="0.25">
      <c r="B2154" s="260"/>
      <c r="C2154" s="260"/>
      <c r="D2154" s="260"/>
      <c r="E2154"/>
      <c r="F2154"/>
      <c r="G2154"/>
      <c r="H2154"/>
      <c r="I2154"/>
      <c r="J2154"/>
    </row>
    <row r="2155" spans="2:10" x14ac:dyDescent="0.25">
      <c r="B2155" s="260"/>
      <c r="C2155" s="260"/>
      <c r="D2155" s="260"/>
      <c r="E2155"/>
      <c r="F2155"/>
      <c r="G2155"/>
      <c r="H2155"/>
      <c r="I2155"/>
      <c r="J2155"/>
    </row>
    <row r="2156" spans="2:10" x14ac:dyDescent="0.25">
      <c r="B2156" s="260"/>
      <c r="C2156" s="260"/>
      <c r="D2156" s="260"/>
      <c r="E2156"/>
      <c r="F2156"/>
      <c r="G2156"/>
      <c r="H2156"/>
      <c r="I2156"/>
      <c r="J2156"/>
    </row>
    <row r="2157" spans="2:10" x14ac:dyDescent="0.25">
      <c r="B2157" s="260"/>
      <c r="C2157" s="260"/>
      <c r="D2157" s="260"/>
      <c r="E2157"/>
      <c r="F2157"/>
      <c r="G2157"/>
      <c r="H2157"/>
      <c r="I2157"/>
      <c r="J2157"/>
    </row>
    <row r="2158" spans="2:10" x14ac:dyDescent="0.25">
      <c r="B2158" s="260"/>
      <c r="C2158" s="260"/>
      <c r="D2158" s="260"/>
      <c r="E2158"/>
      <c r="F2158"/>
      <c r="G2158"/>
      <c r="H2158"/>
      <c r="I2158"/>
      <c r="J2158"/>
    </row>
    <row r="2159" spans="2:10" x14ac:dyDescent="0.25">
      <c r="B2159" s="260"/>
      <c r="C2159" s="260"/>
      <c r="D2159" s="260"/>
      <c r="E2159"/>
      <c r="F2159"/>
      <c r="G2159"/>
      <c r="H2159"/>
      <c r="I2159"/>
      <c r="J2159"/>
    </row>
    <row r="2160" spans="2:10" x14ac:dyDescent="0.25">
      <c r="B2160" s="260"/>
      <c r="C2160" s="260"/>
      <c r="D2160" s="260"/>
      <c r="E2160"/>
      <c r="F2160"/>
      <c r="G2160"/>
      <c r="H2160"/>
      <c r="I2160"/>
      <c r="J2160"/>
    </row>
    <row r="2161" spans="2:10" x14ac:dyDescent="0.25">
      <c r="B2161" s="260"/>
      <c r="C2161" s="260"/>
      <c r="D2161" s="260"/>
      <c r="E2161"/>
      <c r="F2161"/>
      <c r="G2161"/>
      <c r="H2161"/>
      <c r="I2161"/>
      <c r="J2161"/>
    </row>
    <row r="2162" spans="2:10" x14ac:dyDescent="0.25">
      <c r="B2162" s="260"/>
      <c r="C2162" s="260"/>
      <c r="D2162" s="260"/>
      <c r="E2162"/>
      <c r="F2162"/>
      <c r="G2162"/>
      <c r="H2162"/>
      <c r="I2162"/>
      <c r="J2162"/>
    </row>
    <row r="2163" spans="2:10" x14ac:dyDescent="0.25">
      <c r="B2163" s="260"/>
      <c r="C2163" s="260"/>
      <c r="D2163" s="260"/>
      <c r="E2163"/>
      <c r="F2163"/>
      <c r="G2163"/>
      <c r="H2163"/>
      <c r="I2163"/>
      <c r="J2163"/>
    </row>
    <row r="2164" spans="2:10" x14ac:dyDescent="0.25">
      <c r="B2164" s="260"/>
      <c r="C2164" s="260"/>
      <c r="D2164" s="260"/>
      <c r="E2164"/>
      <c r="F2164"/>
      <c r="G2164"/>
      <c r="H2164"/>
      <c r="I2164"/>
      <c r="J2164"/>
    </row>
    <row r="2165" spans="2:10" x14ac:dyDescent="0.25">
      <c r="B2165" s="260"/>
      <c r="C2165" s="260"/>
      <c r="D2165" s="260"/>
      <c r="E2165"/>
      <c r="F2165"/>
      <c r="G2165"/>
      <c r="H2165"/>
      <c r="I2165"/>
      <c r="J2165"/>
    </row>
    <row r="2166" spans="2:10" x14ac:dyDescent="0.25">
      <c r="B2166" s="260"/>
      <c r="C2166" s="260"/>
      <c r="D2166" s="260"/>
      <c r="E2166"/>
      <c r="F2166"/>
      <c r="G2166"/>
      <c r="H2166"/>
      <c r="I2166"/>
      <c r="J2166"/>
    </row>
    <row r="2167" spans="2:10" x14ac:dyDescent="0.25">
      <c r="B2167" s="260"/>
      <c r="C2167" s="260"/>
      <c r="D2167" s="260"/>
      <c r="E2167"/>
      <c r="F2167"/>
      <c r="G2167"/>
      <c r="H2167"/>
      <c r="I2167"/>
      <c r="J2167"/>
    </row>
    <row r="2168" spans="2:10" x14ac:dyDescent="0.25">
      <c r="B2168" s="260"/>
      <c r="C2168" s="260"/>
      <c r="D2168" s="260"/>
      <c r="E2168"/>
      <c r="F2168"/>
      <c r="G2168"/>
      <c r="H2168"/>
      <c r="I2168"/>
      <c r="J2168"/>
    </row>
    <row r="2169" spans="2:10" x14ac:dyDescent="0.25">
      <c r="B2169" s="260"/>
      <c r="C2169" s="260"/>
      <c r="D2169" s="260"/>
      <c r="E2169"/>
      <c r="F2169"/>
      <c r="G2169"/>
      <c r="H2169"/>
      <c r="I2169"/>
      <c r="J2169"/>
    </row>
    <row r="2170" spans="2:10" x14ac:dyDescent="0.25">
      <c r="B2170" s="260"/>
      <c r="C2170" s="260"/>
      <c r="D2170" s="260"/>
      <c r="E2170"/>
      <c r="F2170"/>
      <c r="G2170"/>
      <c r="H2170"/>
      <c r="I2170"/>
      <c r="J2170"/>
    </row>
    <row r="2171" spans="2:10" x14ac:dyDescent="0.25">
      <c r="B2171" s="260"/>
      <c r="C2171" s="260"/>
      <c r="D2171" s="260"/>
      <c r="E2171"/>
      <c r="F2171"/>
      <c r="G2171"/>
      <c r="H2171"/>
      <c r="I2171"/>
      <c r="J2171"/>
    </row>
    <row r="2172" spans="2:10" x14ac:dyDescent="0.25">
      <c r="B2172" s="260"/>
      <c r="C2172" s="260"/>
      <c r="D2172" s="260"/>
      <c r="E2172"/>
      <c r="F2172"/>
      <c r="G2172"/>
      <c r="H2172"/>
      <c r="I2172"/>
      <c r="J2172"/>
    </row>
    <row r="2173" spans="2:10" x14ac:dyDescent="0.25">
      <c r="B2173" s="260"/>
      <c r="C2173" s="260"/>
      <c r="D2173" s="260"/>
      <c r="E2173"/>
      <c r="F2173"/>
      <c r="G2173"/>
      <c r="H2173"/>
      <c r="I2173"/>
      <c r="J2173"/>
    </row>
    <row r="2174" spans="2:10" x14ac:dyDescent="0.25">
      <c r="B2174" s="260"/>
      <c r="C2174" s="260"/>
      <c r="D2174" s="260"/>
      <c r="E2174"/>
      <c r="F2174"/>
      <c r="G2174"/>
      <c r="H2174"/>
      <c r="I2174"/>
      <c r="J2174"/>
    </row>
    <row r="2175" spans="2:10" x14ac:dyDescent="0.25">
      <c r="B2175" s="260"/>
      <c r="C2175" s="260"/>
      <c r="D2175" s="260"/>
      <c r="E2175"/>
      <c r="F2175"/>
      <c r="G2175"/>
      <c r="H2175"/>
      <c r="I2175"/>
      <c r="J2175"/>
    </row>
    <row r="2176" spans="2:10" x14ac:dyDescent="0.25">
      <c r="B2176" s="260"/>
      <c r="C2176" s="260"/>
      <c r="D2176" s="260"/>
      <c r="E2176"/>
      <c r="F2176"/>
      <c r="G2176"/>
      <c r="H2176"/>
      <c r="I2176"/>
      <c r="J2176"/>
    </row>
    <row r="2177" spans="2:10" x14ac:dyDescent="0.25">
      <c r="B2177" s="260"/>
      <c r="C2177" s="260"/>
      <c r="D2177" s="260"/>
      <c r="E2177"/>
      <c r="F2177"/>
      <c r="G2177"/>
      <c r="H2177"/>
      <c r="I2177"/>
      <c r="J2177"/>
    </row>
    <row r="2178" spans="2:10" x14ac:dyDescent="0.25">
      <c r="B2178" s="260"/>
      <c r="C2178" s="260"/>
      <c r="D2178" s="260"/>
      <c r="E2178"/>
      <c r="F2178"/>
      <c r="G2178"/>
      <c r="H2178"/>
      <c r="I2178"/>
      <c r="J2178"/>
    </row>
    <row r="2179" spans="2:10" x14ac:dyDescent="0.25">
      <c r="B2179" s="260"/>
      <c r="C2179" s="260"/>
      <c r="D2179" s="260"/>
      <c r="E2179"/>
      <c r="F2179"/>
      <c r="G2179"/>
      <c r="H2179"/>
      <c r="I2179"/>
      <c r="J2179"/>
    </row>
    <row r="2180" spans="2:10" x14ac:dyDescent="0.25">
      <c r="B2180" s="260"/>
      <c r="C2180" s="260"/>
      <c r="D2180" s="260"/>
      <c r="E2180"/>
      <c r="F2180"/>
      <c r="G2180"/>
      <c r="H2180"/>
      <c r="I2180"/>
      <c r="J2180"/>
    </row>
    <row r="2181" spans="2:10" x14ac:dyDescent="0.25">
      <c r="B2181" s="260"/>
      <c r="C2181" s="260"/>
      <c r="D2181" s="260"/>
      <c r="E2181"/>
      <c r="F2181"/>
      <c r="G2181"/>
      <c r="H2181"/>
      <c r="I2181"/>
      <c r="J2181"/>
    </row>
    <row r="2182" spans="2:10" x14ac:dyDescent="0.25">
      <c r="B2182" s="260"/>
      <c r="C2182" s="260"/>
      <c r="D2182" s="260"/>
      <c r="E2182"/>
      <c r="F2182"/>
      <c r="G2182"/>
      <c r="H2182"/>
      <c r="I2182"/>
      <c r="J2182"/>
    </row>
    <row r="2183" spans="2:10" x14ac:dyDescent="0.25">
      <c r="B2183" s="260"/>
      <c r="C2183" s="260"/>
      <c r="D2183" s="260"/>
      <c r="E2183"/>
      <c r="F2183"/>
      <c r="G2183"/>
      <c r="H2183"/>
      <c r="I2183"/>
      <c r="J2183"/>
    </row>
    <row r="2184" spans="2:10" x14ac:dyDescent="0.25">
      <c r="B2184" s="260"/>
      <c r="C2184" s="260"/>
      <c r="D2184" s="260"/>
      <c r="E2184"/>
      <c r="F2184"/>
      <c r="G2184"/>
      <c r="H2184"/>
      <c r="I2184"/>
      <c r="J2184"/>
    </row>
    <row r="2185" spans="2:10" x14ac:dyDescent="0.25">
      <c r="B2185" s="260"/>
      <c r="C2185" s="260"/>
      <c r="D2185" s="260"/>
      <c r="E2185"/>
      <c r="F2185"/>
      <c r="G2185"/>
      <c r="H2185"/>
      <c r="I2185"/>
      <c r="J2185"/>
    </row>
    <row r="2186" spans="2:10" x14ac:dyDescent="0.25">
      <c r="B2186" s="260"/>
      <c r="C2186" s="260"/>
      <c r="D2186" s="260"/>
      <c r="E2186"/>
      <c r="F2186"/>
      <c r="G2186"/>
      <c r="H2186"/>
      <c r="I2186"/>
      <c r="J2186"/>
    </row>
    <row r="2187" spans="2:10" x14ac:dyDescent="0.25">
      <c r="B2187" s="260"/>
      <c r="C2187" s="260"/>
      <c r="D2187" s="260"/>
      <c r="E2187"/>
      <c r="F2187"/>
      <c r="G2187"/>
      <c r="H2187"/>
      <c r="I2187"/>
      <c r="J2187"/>
    </row>
    <row r="2188" spans="2:10" x14ac:dyDescent="0.25">
      <c r="B2188" s="260"/>
      <c r="C2188" s="260"/>
      <c r="D2188" s="260"/>
      <c r="E2188"/>
      <c r="F2188"/>
      <c r="G2188"/>
      <c r="H2188"/>
      <c r="I2188"/>
      <c r="J2188"/>
    </row>
    <row r="2189" spans="2:10" x14ac:dyDescent="0.25">
      <c r="B2189" s="260"/>
      <c r="C2189" s="260"/>
      <c r="D2189" s="260"/>
      <c r="E2189"/>
      <c r="F2189"/>
      <c r="G2189"/>
      <c r="H2189"/>
      <c r="I2189"/>
      <c r="J2189"/>
    </row>
    <row r="2190" spans="2:10" x14ac:dyDescent="0.25">
      <c r="B2190" s="260"/>
      <c r="C2190" s="260"/>
      <c r="D2190" s="260"/>
      <c r="E2190"/>
      <c r="F2190"/>
      <c r="G2190"/>
      <c r="H2190"/>
      <c r="I2190"/>
      <c r="J2190"/>
    </row>
    <row r="2191" spans="2:10" x14ac:dyDescent="0.25">
      <c r="B2191" s="260"/>
      <c r="C2191" s="260"/>
      <c r="D2191" s="260"/>
      <c r="E2191"/>
      <c r="F2191"/>
      <c r="G2191"/>
      <c r="H2191"/>
      <c r="I2191"/>
      <c r="J2191"/>
    </row>
    <row r="2192" spans="2:10" x14ac:dyDescent="0.25">
      <c r="B2192" s="260"/>
      <c r="C2192" s="260"/>
      <c r="D2192" s="260"/>
      <c r="E2192"/>
      <c r="F2192"/>
      <c r="G2192"/>
      <c r="H2192"/>
      <c r="I2192"/>
      <c r="J2192"/>
    </row>
    <row r="2193" spans="2:10" x14ac:dyDescent="0.25">
      <c r="B2193" s="260"/>
      <c r="C2193" s="260"/>
      <c r="D2193" s="260"/>
      <c r="E2193"/>
      <c r="F2193"/>
      <c r="G2193"/>
      <c r="H2193"/>
      <c r="I2193"/>
      <c r="J2193"/>
    </row>
    <row r="2194" spans="2:10" x14ac:dyDescent="0.25">
      <c r="B2194" s="260"/>
      <c r="C2194" s="260"/>
      <c r="D2194" s="260"/>
      <c r="E2194"/>
      <c r="F2194"/>
      <c r="G2194"/>
      <c r="H2194"/>
      <c r="I2194"/>
      <c r="J2194"/>
    </row>
    <row r="2195" spans="2:10" x14ac:dyDescent="0.25">
      <c r="B2195" s="260"/>
      <c r="C2195" s="260"/>
      <c r="D2195" s="260"/>
      <c r="E2195"/>
      <c r="F2195"/>
      <c r="G2195"/>
      <c r="H2195"/>
      <c r="I2195"/>
      <c r="J2195"/>
    </row>
    <row r="2196" spans="2:10" x14ac:dyDescent="0.25">
      <c r="B2196" s="260"/>
      <c r="C2196" s="260"/>
      <c r="D2196" s="260"/>
      <c r="E2196"/>
      <c r="F2196"/>
      <c r="G2196"/>
      <c r="H2196"/>
      <c r="I2196"/>
      <c r="J2196"/>
    </row>
    <row r="2197" spans="2:10" x14ac:dyDescent="0.25">
      <c r="B2197" s="260"/>
      <c r="C2197" s="260"/>
      <c r="D2197" s="260"/>
      <c r="E2197"/>
      <c r="F2197"/>
      <c r="G2197"/>
      <c r="H2197"/>
      <c r="I2197"/>
      <c r="J2197"/>
    </row>
    <row r="2198" spans="2:10" x14ac:dyDescent="0.25">
      <c r="B2198" s="260"/>
      <c r="C2198" s="260"/>
      <c r="D2198" s="260"/>
      <c r="E2198"/>
      <c r="F2198"/>
      <c r="G2198"/>
      <c r="H2198"/>
      <c r="I2198"/>
      <c r="J2198"/>
    </row>
    <row r="2199" spans="2:10" x14ac:dyDescent="0.25">
      <c r="B2199" s="260"/>
      <c r="C2199" s="260"/>
      <c r="D2199" s="260"/>
      <c r="E2199"/>
      <c r="F2199"/>
      <c r="G2199"/>
      <c r="H2199"/>
      <c r="I2199"/>
      <c r="J2199"/>
    </row>
    <row r="2200" spans="2:10" x14ac:dyDescent="0.25">
      <c r="B2200" s="260"/>
      <c r="C2200" s="260"/>
      <c r="D2200" s="260"/>
      <c r="E2200"/>
      <c r="F2200"/>
      <c r="G2200"/>
      <c r="H2200"/>
      <c r="I2200"/>
      <c r="J2200"/>
    </row>
    <row r="2201" spans="2:10" x14ac:dyDescent="0.25">
      <c r="B2201" s="260"/>
      <c r="C2201" s="260"/>
      <c r="D2201" s="260"/>
      <c r="E2201"/>
      <c r="F2201"/>
      <c r="G2201"/>
      <c r="H2201"/>
      <c r="I2201"/>
      <c r="J2201"/>
    </row>
    <row r="2202" spans="2:10" x14ac:dyDescent="0.25">
      <c r="B2202" s="260"/>
      <c r="C2202" s="260"/>
      <c r="D2202" s="260"/>
      <c r="E2202"/>
      <c r="F2202"/>
      <c r="G2202"/>
      <c r="H2202"/>
      <c r="I2202"/>
      <c r="J2202"/>
    </row>
    <row r="2203" spans="2:10" x14ac:dyDescent="0.25">
      <c r="B2203" s="260"/>
      <c r="C2203" s="260"/>
      <c r="D2203" s="260"/>
      <c r="E2203"/>
      <c r="F2203"/>
      <c r="G2203"/>
      <c r="H2203"/>
      <c r="I2203"/>
      <c r="J2203"/>
    </row>
    <row r="2204" spans="2:10" x14ac:dyDescent="0.25">
      <c r="B2204" s="260"/>
      <c r="C2204" s="260"/>
      <c r="D2204" s="260"/>
      <c r="E2204"/>
      <c r="F2204"/>
      <c r="G2204"/>
      <c r="H2204"/>
      <c r="I2204"/>
      <c r="J2204"/>
    </row>
    <row r="2205" spans="2:10" x14ac:dyDescent="0.25">
      <c r="B2205" s="260"/>
      <c r="C2205" s="260"/>
      <c r="D2205" s="260"/>
      <c r="E2205"/>
      <c r="F2205"/>
      <c r="G2205"/>
      <c r="H2205"/>
      <c r="I2205"/>
      <c r="J2205"/>
    </row>
    <row r="2206" spans="2:10" x14ac:dyDescent="0.25">
      <c r="B2206" s="260"/>
      <c r="C2206" s="260"/>
      <c r="D2206" s="260"/>
      <c r="E2206"/>
      <c r="F2206"/>
      <c r="G2206"/>
      <c r="H2206"/>
      <c r="I2206"/>
      <c r="J2206"/>
    </row>
    <row r="2207" spans="2:10" x14ac:dyDescent="0.25">
      <c r="B2207" s="260"/>
      <c r="C2207" s="260"/>
      <c r="D2207" s="260"/>
      <c r="E2207"/>
      <c r="F2207"/>
      <c r="G2207"/>
      <c r="H2207"/>
      <c r="I2207"/>
      <c r="J2207"/>
    </row>
    <row r="2208" spans="2:10" x14ac:dyDescent="0.25">
      <c r="B2208" s="260"/>
      <c r="C2208" s="260"/>
      <c r="D2208" s="260"/>
      <c r="E2208"/>
      <c r="F2208"/>
      <c r="G2208"/>
      <c r="H2208"/>
      <c r="I2208"/>
      <c r="J2208"/>
    </row>
    <row r="2209" spans="2:10" x14ac:dyDescent="0.25">
      <c r="B2209" s="260"/>
      <c r="C2209" s="260"/>
      <c r="D2209" s="260"/>
      <c r="E2209"/>
      <c r="F2209"/>
      <c r="G2209"/>
      <c r="H2209"/>
      <c r="I2209"/>
      <c r="J2209"/>
    </row>
    <row r="2210" spans="2:10" x14ac:dyDescent="0.25">
      <c r="B2210" s="260"/>
      <c r="C2210" s="260"/>
      <c r="D2210" s="260"/>
      <c r="E2210"/>
      <c r="F2210"/>
      <c r="G2210"/>
      <c r="H2210"/>
      <c r="I2210"/>
      <c r="J2210"/>
    </row>
    <row r="2211" spans="2:10" x14ac:dyDescent="0.25">
      <c r="B2211" s="260"/>
      <c r="C2211" s="260"/>
      <c r="D2211" s="260"/>
      <c r="E2211"/>
      <c r="F2211"/>
      <c r="G2211"/>
      <c r="H2211"/>
      <c r="I2211"/>
      <c r="J2211"/>
    </row>
    <row r="2212" spans="2:10" x14ac:dyDescent="0.25">
      <c r="B2212" s="260"/>
      <c r="C2212" s="260"/>
      <c r="D2212" s="260"/>
      <c r="E2212"/>
      <c r="F2212"/>
      <c r="G2212"/>
      <c r="H2212"/>
      <c r="I2212"/>
      <c r="J2212"/>
    </row>
    <row r="2213" spans="2:10" x14ac:dyDescent="0.25">
      <c r="B2213" s="260"/>
      <c r="C2213" s="260"/>
      <c r="D2213" s="260"/>
      <c r="E2213"/>
      <c r="F2213"/>
      <c r="G2213"/>
      <c r="H2213"/>
      <c r="I2213"/>
      <c r="J2213"/>
    </row>
    <row r="2214" spans="2:10" x14ac:dyDescent="0.25">
      <c r="B2214" s="260"/>
      <c r="C2214" s="260"/>
      <c r="D2214" s="260"/>
      <c r="E2214"/>
      <c r="F2214"/>
      <c r="G2214"/>
      <c r="H2214"/>
      <c r="I2214"/>
      <c r="J2214"/>
    </row>
    <row r="2215" spans="2:10" x14ac:dyDescent="0.25">
      <c r="B2215" s="260"/>
      <c r="C2215" s="260"/>
      <c r="D2215" s="260"/>
      <c r="E2215"/>
      <c r="F2215"/>
      <c r="G2215"/>
      <c r="H2215"/>
      <c r="I2215"/>
      <c r="J2215"/>
    </row>
    <row r="2216" spans="2:10" x14ac:dyDescent="0.25">
      <c r="B2216" s="260"/>
      <c r="C2216" s="260"/>
      <c r="D2216" s="260"/>
      <c r="E2216"/>
      <c r="F2216"/>
      <c r="G2216"/>
      <c r="H2216"/>
      <c r="I2216"/>
      <c r="J2216"/>
    </row>
    <row r="2217" spans="2:10" x14ac:dyDescent="0.25">
      <c r="B2217" s="260"/>
      <c r="C2217" s="260"/>
      <c r="D2217" s="260"/>
      <c r="E2217"/>
      <c r="F2217"/>
      <c r="G2217"/>
      <c r="H2217"/>
      <c r="I2217"/>
      <c r="J2217"/>
    </row>
    <row r="2218" spans="2:10" x14ac:dyDescent="0.25">
      <c r="B2218" s="260"/>
      <c r="C2218" s="260"/>
      <c r="D2218" s="260"/>
      <c r="E2218"/>
      <c r="F2218"/>
      <c r="G2218"/>
      <c r="H2218"/>
      <c r="I2218"/>
      <c r="J2218"/>
    </row>
    <row r="2219" spans="2:10" x14ac:dyDescent="0.25">
      <c r="B2219" s="260"/>
      <c r="C2219" s="260"/>
      <c r="D2219" s="260"/>
      <c r="E2219"/>
      <c r="F2219"/>
      <c r="G2219"/>
      <c r="H2219"/>
      <c r="I2219"/>
      <c r="J2219"/>
    </row>
    <row r="2220" spans="2:10" x14ac:dyDescent="0.25">
      <c r="B2220" s="260"/>
      <c r="C2220" s="260"/>
      <c r="D2220" s="260"/>
      <c r="E2220"/>
      <c r="F2220"/>
      <c r="G2220"/>
      <c r="H2220"/>
      <c r="I2220"/>
      <c r="J2220"/>
    </row>
    <row r="2221" spans="2:10" x14ac:dyDescent="0.25">
      <c r="B2221" s="260"/>
      <c r="C2221" s="260"/>
      <c r="D2221" s="260"/>
      <c r="E2221"/>
      <c r="F2221"/>
      <c r="G2221"/>
      <c r="H2221"/>
      <c r="I2221"/>
      <c r="J2221"/>
    </row>
    <row r="2222" spans="2:10" x14ac:dyDescent="0.25">
      <c r="B2222" s="260"/>
      <c r="C2222" s="260"/>
      <c r="D2222" s="260"/>
      <c r="E2222"/>
      <c r="F2222"/>
      <c r="G2222"/>
      <c r="H2222"/>
      <c r="I2222"/>
      <c r="J2222"/>
    </row>
    <row r="2223" spans="2:10" x14ac:dyDescent="0.25">
      <c r="B2223" s="260"/>
      <c r="C2223" s="260"/>
      <c r="D2223" s="260"/>
      <c r="E2223"/>
      <c r="F2223"/>
      <c r="G2223"/>
      <c r="H2223"/>
      <c r="I2223"/>
      <c r="J2223"/>
    </row>
    <row r="2224" spans="2:10" x14ac:dyDescent="0.25">
      <c r="B2224" s="260"/>
      <c r="C2224" s="260"/>
      <c r="D2224" s="260"/>
      <c r="E2224"/>
      <c r="F2224"/>
      <c r="G2224"/>
      <c r="H2224"/>
      <c r="I2224"/>
      <c r="J2224"/>
    </row>
    <row r="2225" spans="2:10" x14ac:dyDescent="0.25">
      <c r="B2225" s="260"/>
      <c r="C2225" s="260"/>
      <c r="D2225" s="260"/>
      <c r="E2225"/>
      <c r="F2225"/>
      <c r="G2225"/>
      <c r="H2225"/>
      <c r="I2225"/>
      <c r="J2225"/>
    </row>
    <row r="2226" spans="2:10" x14ac:dyDescent="0.25">
      <c r="B2226" s="260"/>
      <c r="C2226" s="260"/>
      <c r="D2226" s="260"/>
      <c r="E2226"/>
      <c r="F2226"/>
      <c r="G2226"/>
      <c r="H2226"/>
      <c r="I2226"/>
      <c r="J2226"/>
    </row>
    <row r="2227" spans="2:10" x14ac:dyDescent="0.25">
      <c r="B2227" s="260"/>
      <c r="C2227" s="260"/>
      <c r="D2227" s="260"/>
      <c r="E2227"/>
      <c r="F2227"/>
      <c r="G2227"/>
      <c r="H2227"/>
      <c r="I2227"/>
      <c r="J2227"/>
    </row>
    <row r="2228" spans="2:10" x14ac:dyDescent="0.25">
      <c r="B2228" s="260"/>
      <c r="C2228" s="260"/>
      <c r="D2228" s="260"/>
      <c r="E2228"/>
      <c r="F2228"/>
      <c r="G2228"/>
      <c r="H2228"/>
      <c r="I2228"/>
      <c r="J2228"/>
    </row>
    <row r="2229" spans="2:10" x14ac:dyDescent="0.25">
      <c r="B2229" s="260"/>
      <c r="C2229" s="260"/>
      <c r="D2229" s="260"/>
      <c r="E2229"/>
      <c r="F2229"/>
      <c r="G2229"/>
      <c r="H2229"/>
      <c r="I2229"/>
      <c r="J2229"/>
    </row>
    <row r="2230" spans="2:10" x14ac:dyDescent="0.25">
      <c r="B2230" s="260"/>
      <c r="C2230" s="260"/>
      <c r="D2230" s="260"/>
      <c r="E2230"/>
      <c r="F2230"/>
      <c r="G2230"/>
      <c r="H2230"/>
      <c r="I2230"/>
      <c r="J2230"/>
    </row>
    <row r="2231" spans="2:10" x14ac:dyDescent="0.25">
      <c r="B2231" s="260"/>
      <c r="C2231" s="260"/>
      <c r="D2231" s="260"/>
      <c r="E2231"/>
      <c r="F2231"/>
      <c r="G2231"/>
      <c r="H2231"/>
      <c r="I2231"/>
      <c r="J2231"/>
    </row>
    <row r="2232" spans="2:10" x14ac:dyDescent="0.25">
      <c r="B2232" s="260"/>
      <c r="C2232" s="260"/>
      <c r="D2232" s="260"/>
      <c r="E2232"/>
      <c r="F2232"/>
      <c r="G2232"/>
      <c r="H2232"/>
      <c r="I2232"/>
      <c r="J2232"/>
    </row>
    <row r="2233" spans="2:10" x14ac:dyDescent="0.25">
      <c r="B2233" s="260"/>
      <c r="C2233" s="260"/>
      <c r="D2233" s="260"/>
      <c r="E2233"/>
      <c r="F2233"/>
      <c r="G2233"/>
      <c r="H2233"/>
      <c r="I2233"/>
      <c r="J2233"/>
    </row>
    <row r="2234" spans="2:10" x14ac:dyDescent="0.25">
      <c r="B2234" s="260"/>
      <c r="C2234" s="260"/>
      <c r="D2234" s="260"/>
      <c r="E2234"/>
      <c r="F2234"/>
      <c r="G2234"/>
      <c r="H2234"/>
      <c r="I2234"/>
      <c r="J2234"/>
    </row>
    <row r="2235" spans="2:10" x14ac:dyDescent="0.25">
      <c r="B2235" s="260"/>
      <c r="C2235" s="260"/>
      <c r="D2235" s="260"/>
      <c r="E2235"/>
      <c r="F2235"/>
      <c r="G2235"/>
      <c r="H2235"/>
      <c r="I2235"/>
      <c r="J2235"/>
    </row>
    <row r="2236" spans="2:10" x14ac:dyDescent="0.25">
      <c r="B2236" s="260"/>
      <c r="C2236" s="260"/>
      <c r="D2236" s="260"/>
      <c r="E2236"/>
      <c r="F2236"/>
      <c r="G2236"/>
      <c r="H2236"/>
      <c r="I2236"/>
      <c r="J2236"/>
    </row>
    <row r="2237" spans="2:10" x14ac:dyDescent="0.25">
      <c r="B2237" s="260"/>
      <c r="C2237" s="260"/>
      <c r="D2237" s="260"/>
      <c r="E2237"/>
      <c r="F2237"/>
      <c r="G2237"/>
      <c r="H2237"/>
      <c r="I2237"/>
      <c r="J2237"/>
    </row>
    <row r="2238" spans="2:10" x14ac:dyDescent="0.25">
      <c r="B2238" s="260"/>
      <c r="C2238" s="260"/>
      <c r="D2238" s="260"/>
      <c r="E2238"/>
      <c r="F2238"/>
      <c r="G2238"/>
      <c r="H2238"/>
      <c r="I2238"/>
      <c r="J2238"/>
    </row>
    <row r="2239" spans="2:10" x14ac:dyDescent="0.25">
      <c r="B2239" s="260"/>
      <c r="C2239" s="260"/>
      <c r="D2239" s="260"/>
      <c r="E2239"/>
      <c r="F2239"/>
      <c r="G2239"/>
      <c r="H2239"/>
      <c r="I2239"/>
      <c r="J2239"/>
    </row>
    <row r="2240" spans="2:10" x14ac:dyDescent="0.25">
      <c r="B2240" s="260"/>
      <c r="C2240" s="260"/>
      <c r="D2240" s="260"/>
      <c r="E2240"/>
      <c r="F2240"/>
      <c r="G2240"/>
      <c r="H2240"/>
      <c r="I2240"/>
      <c r="J2240"/>
    </row>
    <row r="2241" spans="2:10" x14ac:dyDescent="0.25">
      <c r="B2241" s="260"/>
      <c r="C2241" s="260"/>
      <c r="D2241" s="260"/>
      <c r="E2241"/>
      <c r="F2241"/>
      <c r="G2241"/>
      <c r="H2241"/>
      <c r="I2241"/>
      <c r="J2241"/>
    </row>
    <row r="2242" spans="2:10" x14ac:dyDescent="0.25">
      <c r="B2242" s="260"/>
      <c r="C2242" s="260"/>
      <c r="D2242" s="260"/>
      <c r="E2242"/>
      <c r="F2242"/>
      <c r="G2242"/>
      <c r="H2242"/>
      <c r="I2242"/>
      <c r="J2242"/>
    </row>
    <row r="2243" spans="2:10" x14ac:dyDescent="0.25">
      <c r="B2243" s="260"/>
      <c r="C2243" s="260"/>
      <c r="D2243" s="260"/>
      <c r="E2243"/>
      <c r="F2243"/>
      <c r="G2243"/>
      <c r="H2243"/>
      <c r="I2243"/>
      <c r="J2243"/>
    </row>
    <row r="2244" spans="2:10" x14ac:dyDescent="0.25">
      <c r="B2244" s="260"/>
      <c r="C2244" s="260"/>
      <c r="D2244" s="260"/>
      <c r="E2244"/>
      <c r="F2244"/>
      <c r="G2244"/>
      <c r="H2244"/>
      <c r="I2244"/>
      <c r="J2244"/>
    </row>
    <row r="2245" spans="2:10" x14ac:dyDescent="0.25">
      <c r="B2245" s="260"/>
      <c r="C2245" s="260"/>
      <c r="D2245" s="260"/>
      <c r="E2245"/>
      <c r="F2245"/>
      <c r="G2245"/>
      <c r="H2245"/>
      <c r="I2245"/>
      <c r="J2245"/>
    </row>
    <row r="2246" spans="2:10" x14ac:dyDescent="0.25">
      <c r="B2246" s="260"/>
      <c r="C2246" s="260"/>
      <c r="D2246" s="260"/>
      <c r="E2246"/>
      <c r="F2246"/>
      <c r="G2246"/>
      <c r="H2246"/>
      <c r="I2246"/>
      <c r="J2246"/>
    </row>
    <row r="2247" spans="2:10" x14ac:dyDescent="0.25">
      <c r="B2247" s="260"/>
      <c r="C2247" s="260"/>
      <c r="D2247" s="260"/>
      <c r="E2247"/>
      <c r="F2247"/>
      <c r="G2247"/>
      <c r="H2247"/>
      <c r="I2247"/>
      <c r="J2247"/>
    </row>
    <row r="2248" spans="2:10" x14ac:dyDescent="0.25">
      <c r="B2248" s="260"/>
      <c r="C2248" s="260"/>
      <c r="D2248" s="260"/>
      <c r="E2248"/>
      <c r="F2248"/>
      <c r="G2248"/>
      <c r="H2248"/>
      <c r="I2248"/>
      <c r="J2248"/>
    </row>
    <row r="2249" spans="2:10" x14ac:dyDescent="0.25">
      <c r="B2249" s="260"/>
      <c r="C2249" s="260"/>
      <c r="D2249" s="260"/>
      <c r="E2249"/>
      <c r="F2249"/>
      <c r="G2249"/>
      <c r="H2249"/>
      <c r="I2249"/>
      <c r="J2249"/>
    </row>
    <row r="2250" spans="2:10" x14ac:dyDescent="0.25">
      <c r="B2250" s="260"/>
      <c r="C2250" s="260"/>
      <c r="D2250" s="260"/>
      <c r="E2250"/>
      <c r="F2250"/>
      <c r="G2250"/>
      <c r="H2250"/>
      <c r="I2250"/>
      <c r="J2250"/>
    </row>
    <row r="2251" spans="2:10" x14ac:dyDescent="0.25">
      <c r="B2251" s="260"/>
      <c r="C2251" s="260"/>
      <c r="D2251" s="260"/>
      <c r="E2251"/>
      <c r="F2251"/>
      <c r="G2251"/>
      <c r="H2251"/>
      <c r="I2251"/>
      <c r="J2251"/>
    </row>
    <row r="2252" spans="2:10" x14ac:dyDescent="0.25">
      <c r="B2252" s="260"/>
      <c r="C2252" s="260"/>
      <c r="D2252" s="260"/>
      <c r="E2252"/>
      <c r="F2252"/>
      <c r="G2252"/>
      <c r="H2252"/>
      <c r="I2252"/>
      <c r="J2252"/>
    </row>
    <row r="2253" spans="2:10" x14ac:dyDescent="0.25">
      <c r="B2253" s="260"/>
      <c r="C2253" s="260"/>
      <c r="D2253" s="260"/>
      <c r="E2253"/>
      <c r="F2253"/>
      <c r="G2253"/>
      <c r="H2253"/>
      <c r="I2253"/>
      <c r="J2253"/>
    </row>
    <row r="2254" spans="2:10" x14ac:dyDescent="0.25">
      <c r="B2254" s="260"/>
      <c r="C2254" s="260"/>
      <c r="D2254" s="260"/>
      <c r="E2254"/>
      <c r="F2254"/>
      <c r="G2254"/>
      <c r="H2254"/>
      <c r="I2254"/>
      <c r="J2254"/>
    </row>
    <row r="2255" spans="2:10" x14ac:dyDescent="0.25">
      <c r="B2255" s="260"/>
      <c r="C2255" s="260"/>
      <c r="D2255" s="260"/>
      <c r="E2255"/>
      <c r="F2255"/>
      <c r="G2255"/>
      <c r="H2255"/>
      <c r="I2255"/>
      <c r="J2255"/>
    </row>
    <row r="2256" spans="2:10" x14ac:dyDescent="0.25">
      <c r="B2256" s="260"/>
      <c r="C2256" s="260"/>
      <c r="D2256" s="260"/>
      <c r="E2256"/>
      <c r="F2256"/>
      <c r="G2256"/>
      <c r="H2256"/>
      <c r="I2256"/>
      <c r="J2256"/>
    </row>
    <row r="2257" spans="2:10" x14ac:dyDescent="0.25">
      <c r="B2257" s="260"/>
      <c r="C2257" s="260"/>
      <c r="D2257" s="260"/>
      <c r="E2257"/>
      <c r="F2257"/>
      <c r="G2257"/>
      <c r="H2257"/>
      <c r="I2257"/>
      <c r="J2257"/>
    </row>
    <row r="2258" spans="2:10" x14ac:dyDescent="0.25">
      <c r="B2258" s="260"/>
      <c r="C2258" s="260"/>
      <c r="D2258" s="260"/>
      <c r="E2258"/>
      <c r="F2258"/>
      <c r="G2258"/>
      <c r="H2258"/>
      <c r="I2258"/>
      <c r="J2258"/>
    </row>
    <row r="2259" spans="2:10" x14ac:dyDescent="0.25">
      <c r="B2259" s="260"/>
      <c r="C2259" s="260"/>
      <c r="D2259" s="260"/>
      <c r="E2259"/>
      <c r="F2259"/>
      <c r="G2259"/>
      <c r="H2259"/>
      <c r="I2259"/>
      <c r="J2259"/>
    </row>
    <row r="2260" spans="2:10" x14ac:dyDescent="0.25">
      <c r="B2260" s="260"/>
      <c r="C2260" s="260"/>
      <c r="D2260" s="260"/>
      <c r="E2260"/>
      <c r="F2260"/>
      <c r="G2260"/>
      <c r="H2260"/>
      <c r="I2260"/>
      <c r="J2260"/>
    </row>
    <row r="2261" spans="2:10" x14ac:dyDescent="0.25">
      <c r="B2261" s="260"/>
      <c r="C2261" s="260"/>
      <c r="D2261" s="260"/>
      <c r="E2261"/>
      <c r="F2261"/>
      <c r="G2261"/>
      <c r="H2261"/>
      <c r="I2261"/>
      <c r="J2261"/>
    </row>
    <row r="2262" spans="2:10" x14ac:dyDescent="0.25">
      <c r="B2262" s="260"/>
      <c r="C2262" s="260"/>
      <c r="D2262" s="260"/>
      <c r="E2262"/>
      <c r="F2262"/>
      <c r="G2262"/>
      <c r="H2262"/>
      <c r="I2262"/>
      <c r="J2262"/>
    </row>
    <row r="2263" spans="2:10" x14ac:dyDescent="0.25">
      <c r="B2263" s="260"/>
      <c r="C2263" s="260"/>
      <c r="D2263" s="260"/>
      <c r="E2263"/>
      <c r="F2263"/>
      <c r="G2263"/>
      <c r="H2263"/>
      <c r="I2263"/>
      <c r="J2263"/>
    </row>
    <row r="2264" spans="2:10" x14ac:dyDescent="0.25">
      <c r="B2264" s="260"/>
      <c r="C2264" s="260"/>
      <c r="D2264" s="260"/>
      <c r="E2264"/>
      <c r="F2264"/>
      <c r="G2264"/>
      <c r="H2264"/>
      <c r="I2264"/>
      <c r="J2264"/>
    </row>
    <row r="2265" spans="2:10" x14ac:dyDescent="0.25">
      <c r="B2265" s="260"/>
      <c r="C2265" s="260"/>
      <c r="D2265" s="260"/>
      <c r="E2265"/>
      <c r="F2265"/>
      <c r="G2265"/>
      <c r="H2265"/>
      <c r="I2265"/>
      <c r="J2265"/>
    </row>
    <row r="2266" spans="2:10" x14ac:dyDescent="0.25">
      <c r="B2266" s="260"/>
      <c r="C2266" s="260"/>
      <c r="D2266" s="260"/>
      <c r="E2266"/>
      <c r="F2266"/>
      <c r="G2266"/>
      <c r="H2266"/>
      <c r="I2266"/>
      <c r="J2266"/>
    </row>
    <row r="2267" spans="2:10" x14ac:dyDescent="0.25">
      <c r="B2267" s="260"/>
      <c r="C2267" s="260"/>
      <c r="D2267" s="260"/>
      <c r="E2267"/>
      <c r="F2267"/>
      <c r="G2267"/>
      <c r="H2267"/>
      <c r="I2267"/>
      <c r="J2267"/>
    </row>
    <row r="2268" spans="2:10" x14ac:dyDescent="0.25">
      <c r="B2268" s="260"/>
      <c r="C2268" s="260"/>
      <c r="D2268" s="260"/>
      <c r="E2268"/>
      <c r="F2268"/>
      <c r="G2268"/>
      <c r="H2268"/>
      <c r="I2268"/>
      <c r="J2268"/>
    </row>
    <row r="2269" spans="2:10" x14ac:dyDescent="0.25">
      <c r="B2269" s="260"/>
      <c r="C2269" s="260"/>
      <c r="D2269" s="260"/>
      <c r="E2269"/>
      <c r="F2269"/>
      <c r="G2269"/>
      <c r="H2269"/>
      <c r="I2269"/>
      <c r="J2269"/>
    </row>
    <row r="2270" spans="2:10" x14ac:dyDescent="0.25">
      <c r="B2270" s="260"/>
      <c r="C2270" s="260"/>
      <c r="D2270" s="260"/>
      <c r="E2270"/>
      <c r="F2270"/>
      <c r="G2270"/>
      <c r="H2270"/>
      <c r="I2270"/>
      <c r="J2270"/>
    </row>
    <row r="2271" spans="2:10" x14ac:dyDescent="0.25">
      <c r="B2271" s="260"/>
      <c r="C2271" s="260"/>
      <c r="D2271" s="260"/>
      <c r="E2271"/>
      <c r="F2271"/>
      <c r="G2271"/>
      <c r="H2271"/>
      <c r="I2271"/>
      <c r="J2271"/>
    </row>
    <row r="2272" spans="2:10" x14ac:dyDescent="0.25">
      <c r="B2272" s="260"/>
      <c r="C2272" s="260"/>
      <c r="D2272" s="260"/>
      <c r="E2272"/>
      <c r="F2272"/>
      <c r="G2272"/>
      <c r="H2272"/>
      <c r="I2272"/>
      <c r="J2272"/>
    </row>
    <row r="2273" spans="2:10" x14ac:dyDescent="0.25">
      <c r="B2273" s="260"/>
      <c r="C2273" s="260"/>
      <c r="D2273" s="260"/>
      <c r="E2273"/>
      <c r="F2273"/>
      <c r="G2273"/>
      <c r="H2273"/>
      <c r="I2273"/>
      <c r="J2273"/>
    </row>
    <row r="2274" spans="2:10" x14ac:dyDescent="0.25">
      <c r="B2274" s="260"/>
      <c r="C2274" s="260"/>
      <c r="D2274" s="260"/>
      <c r="E2274"/>
      <c r="F2274"/>
      <c r="G2274"/>
      <c r="H2274"/>
      <c r="I2274"/>
      <c r="J2274"/>
    </row>
    <row r="2275" spans="2:10" x14ac:dyDescent="0.25">
      <c r="B2275" s="260"/>
      <c r="C2275" s="260"/>
      <c r="D2275" s="260"/>
      <c r="E2275"/>
      <c r="F2275"/>
      <c r="G2275"/>
      <c r="H2275"/>
      <c r="I2275"/>
      <c r="J2275"/>
    </row>
    <row r="2276" spans="2:10" x14ac:dyDescent="0.25">
      <c r="B2276" s="260"/>
      <c r="C2276" s="260"/>
      <c r="D2276" s="260"/>
      <c r="E2276"/>
      <c r="F2276"/>
      <c r="G2276"/>
      <c r="H2276"/>
      <c r="I2276"/>
      <c r="J2276"/>
    </row>
    <row r="2277" spans="2:10" x14ac:dyDescent="0.25">
      <c r="B2277" s="260"/>
      <c r="C2277" s="260"/>
      <c r="D2277" s="260"/>
      <c r="E2277"/>
      <c r="F2277"/>
      <c r="G2277"/>
      <c r="H2277"/>
      <c r="I2277"/>
      <c r="J2277"/>
    </row>
    <row r="2278" spans="2:10" x14ac:dyDescent="0.25">
      <c r="B2278" s="260"/>
      <c r="C2278" s="260"/>
      <c r="D2278" s="260"/>
      <c r="E2278"/>
      <c r="F2278"/>
      <c r="G2278"/>
      <c r="H2278"/>
      <c r="I2278"/>
      <c r="J2278"/>
    </row>
    <row r="2279" spans="2:10" x14ac:dyDescent="0.25">
      <c r="B2279" s="260"/>
      <c r="C2279" s="260"/>
      <c r="D2279" s="260"/>
      <c r="E2279"/>
      <c r="F2279"/>
      <c r="G2279"/>
      <c r="H2279"/>
      <c r="I2279"/>
      <c r="J2279"/>
    </row>
    <row r="2280" spans="2:10" x14ac:dyDescent="0.25">
      <c r="B2280" s="260"/>
      <c r="C2280" s="260"/>
      <c r="D2280" s="260"/>
      <c r="E2280"/>
      <c r="F2280"/>
      <c r="G2280"/>
      <c r="H2280"/>
      <c r="I2280"/>
      <c r="J2280"/>
    </row>
    <row r="2281" spans="2:10" x14ac:dyDescent="0.25">
      <c r="B2281" s="260"/>
      <c r="C2281" s="260"/>
      <c r="D2281" s="260"/>
      <c r="E2281"/>
      <c r="F2281"/>
      <c r="G2281"/>
      <c r="H2281"/>
      <c r="I2281"/>
      <c r="J2281"/>
    </row>
    <row r="2282" spans="2:10" x14ac:dyDescent="0.25">
      <c r="B2282" s="260"/>
      <c r="C2282" s="260"/>
      <c r="D2282" s="260"/>
      <c r="E2282"/>
      <c r="F2282"/>
      <c r="G2282"/>
      <c r="H2282"/>
      <c r="I2282"/>
      <c r="J2282"/>
    </row>
    <row r="2283" spans="2:10" x14ac:dyDescent="0.25">
      <c r="B2283" s="260"/>
      <c r="C2283" s="260"/>
      <c r="D2283" s="260"/>
      <c r="E2283"/>
      <c r="F2283"/>
      <c r="G2283"/>
      <c r="H2283"/>
      <c r="I2283"/>
      <c r="J2283"/>
    </row>
    <row r="2284" spans="2:10" x14ac:dyDescent="0.25">
      <c r="B2284" s="260"/>
      <c r="C2284" s="260"/>
      <c r="D2284" s="260"/>
      <c r="E2284"/>
      <c r="F2284"/>
      <c r="G2284"/>
      <c r="H2284"/>
      <c r="I2284"/>
      <c r="J2284"/>
    </row>
    <row r="2285" spans="2:10" x14ac:dyDescent="0.25">
      <c r="B2285" s="260"/>
      <c r="C2285" s="260"/>
      <c r="D2285" s="260"/>
      <c r="E2285"/>
      <c r="F2285"/>
      <c r="G2285"/>
      <c r="H2285"/>
      <c r="I2285"/>
      <c r="J2285"/>
    </row>
    <row r="2286" spans="2:10" x14ac:dyDescent="0.25">
      <c r="B2286" s="260"/>
      <c r="C2286" s="260"/>
      <c r="D2286" s="260"/>
      <c r="E2286"/>
      <c r="F2286"/>
      <c r="G2286"/>
      <c r="H2286"/>
      <c r="I2286"/>
      <c r="J2286"/>
    </row>
    <row r="2287" spans="2:10" x14ac:dyDescent="0.25">
      <c r="B2287" s="260"/>
      <c r="C2287" s="260"/>
      <c r="D2287" s="260"/>
      <c r="E2287"/>
      <c r="F2287"/>
      <c r="G2287"/>
      <c r="H2287"/>
      <c r="I2287"/>
      <c r="J2287"/>
    </row>
    <row r="2288" spans="2:10" x14ac:dyDescent="0.25">
      <c r="B2288" s="260"/>
      <c r="C2288" s="260"/>
      <c r="D2288" s="260"/>
      <c r="E2288"/>
      <c r="F2288"/>
      <c r="G2288"/>
      <c r="H2288"/>
      <c r="I2288"/>
      <c r="J2288"/>
    </row>
    <row r="2289" spans="2:10" x14ac:dyDescent="0.25">
      <c r="B2289" s="260"/>
      <c r="C2289" s="260"/>
      <c r="D2289" s="260"/>
      <c r="E2289"/>
      <c r="F2289"/>
      <c r="G2289"/>
      <c r="H2289"/>
      <c r="I2289"/>
      <c r="J2289"/>
    </row>
    <row r="2290" spans="2:10" x14ac:dyDescent="0.25">
      <c r="B2290" s="260"/>
      <c r="C2290" s="260"/>
      <c r="D2290" s="260"/>
      <c r="E2290"/>
      <c r="F2290"/>
      <c r="G2290"/>
      <c r="H2290"/>
      <c r="I2290"/>
      <c r="J2290"/>
    </row>
    <row r="2291" spans="2:10" x14ac:dyDescent="0.25">
      <c r="B2291" s="260"/>
      <c r="C2291" s="260"/>
      <c r="D2291" s="260"/>
      <c r="E2291"/>
      <c r="F2291"/>
      <c r="G2291"/>
      <c r="H2291"/>
      <c r="I2291"/>
      <c r="J2291"/>
    </row>
    <row r="2292" spans="2:10" x14ac:dyDescent="0.25">
      <c r="B2292" s="260"/>
      <c r="C2292" s="260"/>
      <c r="D2292" s="260"/>
      <c r="E2292"/>
      <c r="F2292"/>
      <c r="G2292"/>
      <c r="H2292"/>
      <c r="I2292"/>
      <c r="J2292"/>
    </row>
    <row r="2293" spans="2:10" x14ac:dyDescent="0.25">
      <c r="B2293" s="260"/>
      <c r="C2293" s="260"/>
      <c r="D2293" s="260"/>
      <c r="E2293"/>
      <c r="F2293"/>
      <c r="G2293"/>
      <c r="H2293"/>
      <c r="I2293"/>
      <c r="J2293"/>
    </row>
    <row r="2294" spans="2:10" x14ac:dyDescent="0.25">
      <c r="B2294" s="260"/>
      <c r="C2294" s="260"/>
      <c r="D2294" s="260"/>
      <c r="E2294"/>
      <c r="F2294"/>
      <c r="G2294"/>
      <c r="H2294"/>
      <c r="I2294"/>
      <c r="J2294"/>
    </row>
    <row r="2295" spans="2:10" x14ac:dyDescent="0.25">
      <c r="B2295" s="260"/>
      <c r="C2295" s="260"/>
      <c r="D2295" s="260"/>
      <c r="E2295"/>
      <c r="F2295"/>
      <c r="G2295"/>
      <c r="H2295"/>
      <c r="I2295"/>
      <c r="J2295"/>
    </row>
    <row r="2296" spans="2:10" x14ac:dyDescent="0.25">
      <c r="B2296" s="260"/>
      <c r="C2296" s="260"/>
      <c r="D2296" s="260"/>
      <c r="E2296"/>
      <c r="F2296"/>
      <c r="G2296"/>
      <c r="H2296"/>
      <c r="I2296"/>
      <c r="J2296"/>
    </row>
    <row r="2297" spans="2:10" x14ac:dyDescent="0.25">
      <c r="B2297" s="260"/>
      <c r="C2297" s="260"/>
      <c r="D2297" s="260"/>
      <c r="E2297"/>
      <c r="F2297"/>
      <c r="G2297"/>
      <c r="H2297"/>
      <c r="I2297"/>
      <c r="J2297"/>
    </row>
    <row r="2298" spans="2:10" x14ac:dyDescent="0.25">
      <c r="B2298" s="260"/>
      <c r="C2298" s="260"/>
      <c r="D2298" s="260"/>
      <c r="E2298"/>
      <c r="F2298"/>
      <c r="G2298"/>
      <c r="H2298"/>
      <c r="I2298"/>
      <c r="J2298"/>
    </row>
    <row r="2299" spans="2:10" x14ac:dyDescent="0.25">
      <c r="B2299" s="260"/>
      <c r="C2299" s="260"/>
      <c r="D2299" s="260"/>
      <c r="E2299"/>
      <c r="F2299"/>
      <c r="G2299"/>
      <c r="H2299"/>
      <c r="I2299"/>
      <c r="J2299"/>
    </row>
    <row r="2300" spans="2:10" x14ac:dyDescent="0.25">
      <c r="B2300" s="260"/>
      <c r="C2300" s="260"/>
      <c r="D2300" s="260"/>
      <c r="E2300"/>
      <c r="F2300"/>
      <c r="G2300"/>
      <c r="H2300"/>
      <c r="I2300"/>
      <c r="J2300"/>
    </row>
    <row r="2301" spans="2:10" x14ac:dyDescent="0.25">
      <c r="B2301" s="260"/>
      <c r="C2301" s="260"/>
      <c r="D2301" s="260"/>
      <c r="E2301"/>
      <c r="F2301"/>
      <c r="G2301"/>
      <c r="H2301"/>
      <c r="I2301"/>
      <c r="J2301"/>
    </row>
    <row r="2302" spans="2:10" x14ac:dyDescent="0.25">
      <c r="B2302" s="260"/>
      <c r="C2302" s="260"/>
      <c r="D2302" s="260"/>
      <c r="E2302"/>
      <c r="F2302"/>
      <c r="G2302"/>
      <c r="H2302"/>
      <c r="I2302"/>
      <c r="J2302"/>
    </row>
    <row r="2303" spans="2:10" x14ac:dyDescent="0.25">
      <c r="B2303" s="260"/>
      <c r="C2303" s="260"/>
      <c r="D2303" s="260"/>
      <c r="E2303"/>
      <c r="F2303"/>
      <c r="G2303"/>
      <c r="H2303"/>
      <c r="I2303"/>
      <c r="J2303"/>
    </row>
    <row r="2304" spans="2:10" x14ac:dyDescent="0.25">
      <c r="B2304" s="260"/>
      <c r="C2304" s="260"/>
      <c r="D2304" s="260"/>
      <c r="E2304"/>
      <c r="F2304"/>
      <c r="G2304"/>
      <c r="H2304"/>
      <c r="I2304"/>
      <c r="J2304"/>
    </row>
    <row r="2305" spans="2:10" x14ac:dyDescent="0.25">
      <c r="B2305" s="260"/>
      <c r="C2305" s="260"/>
      <c r="D2305" s="260"/>
      <c r="E2305"/>
      <c r="F2305"/>
      <c r="G2305"/>
      <c r="H2305"/>
      <c r="I2305"/>
      <c r="J2305"/>
    </row>
    <row r="2306" spans="2:10" x14ac:dyDescent="0.25">
      <c r="B2306" s="260"/>
      <c r="C2306" s="260"/>
      <c r="D2306" s="260"/>
      <c r="E2306"/>
      <c r="F2306"/>
      <c r="G2306"/>
      <c r="H2306"/>
      <c r="I2306"/>
      <c r="J2306"/>
    </row>
    <row r="2307" spans="2:10" x14ac:dyDescent="0.25">
      <c r="B2307" s="260"/>
      <c r="C2307" s="260"/>
      <c r="D2307" s="260"/>
      <c r="E2307"/>
      <c r="F2307"/>
      <c r="G2307"/>
      <c r="H2307"/>
      <c r="I2307"/>
      <c r="J2307"/>
    </row>
    <row r="2308" spans="2:10" x14ac:dyDescent="0.25">
      <c r="B2308" s="260"/>
      <c r="C2308" s="260"/>
      <c r="D2308" s="260"/>
      <c r="E2308"/>
      <c r="F2308"/>
      <c r="G2308"/>
      <c r="H2308"/>
      <c r="I2308"/>
      <c r="J2308"/>
    </row>
    <row r="2309" spans="2:10" x14ac:dyDescent="0.25">
      <c r="B2309" s="260"/>
      <c r="C2309" s="260"/>
      <c r="D2309" s="260"/>
      <c r="E2309"/>
      <c r="F2309"/>
      <c r="G2309"/>
      <c r="H2309"/>
      <c r="I2309"/>
      <c r="J2309"/>
    </row>
    <row r="2310" spans="2:10" x14ac:dyDescent="0.25">
      <c r="B2310" s="260"/>
      <c r="C2310" s="260"/>
      <c r="D2310" s="260"/>
      <c r="E2310"/>
      <c r="F2310"/>
      <c r="G2310"/>
      <c r="H2310"/>
      <c r="I2310"/>
      <c r="J2310"/>
    </row>
    <row r="2311" spans="2:10" x14ac:dyDescent="0.25">
      <c r="B2311" s="260"/>
      <c r="C2311" s="260"/>
      <c r="D2311" s="260"/>
      <c r="E2311"/>
      <c r="F2311"/>
      <c r="G2311"/>
      <c r="H2311"/>
      <c r="I2311"/>
      <c r="J2311"/>
    </row>
    <row r="2312" spans="2:10" x14ac:dyDescent="0.25">
      <c r="B2312" s="260"/>
      <c r="C2312" s="260"/>
      <c r="D2312" s="260"/>
      <c r="E2312"/>
      <c r="F2312"/>
      <c r="G2312"/>
      <c r="H2312"/>
      <c r="I2312"/>
      <c r="J2312"/>
    </row>
    <row r="2313" spans="2:10" x14ac:dyDescent="0.25">
      <c r="B2313" s="260"/>
      <c r="C2313" s="260"/>
      <c r="D2313" s="260"/>
      <c r="E2313"/>
      <c r="F2313"/>
      <c r="G2313"/>
      <c r="H2313"/>
      <c r="I2313"/>
      <c r="J2313"/>
    </row>
    <row r="2314" spans="2:10" x14ac:dyDescent="0.25">
      <c r="B2314" s="260"/>
      <c r="C2314" s="260"/>
      <c r="D2314" s="260"/>
      <c r="E2314"/>
      <c r="F2314"/>
      <c r="G2314"/>
      <c r="H2314"/>
      <c r="I2314"/>
      <c r="J2314"/>
    </row>
    <row r="2315" spans="2:10" x14ac:dyDescent="0.25">
      <c r="B2315" s="260"/>
      <c r="C2315" s="260"/>
      <c r="D2315" s="260"/>
      <c r="E2315"/>
      <c r="F2315"/>
      <c r="G2315"/>
      <c r="H2315"/>
      <c r="I2315"/>
      <c r="J2315"/>
    </row>
    <row r="2316" spans="2:10" x14ac:dyDescent="0.25">
      <c r="B2316" s="260"/>
      <c r="C2316" s="260"/>
      <c r="D2316" s="260"/>
      <c r="E2316"/>
      <c r="F2316"/>
      <c r="G2316"/>
      <c r="H2316"/>
      <c r="I2316"/>
      <c r="J2316"/>
    </row>
    <row r="2317" spans="2:10" x14ac:dyDescent="0.25">
      <c r="B2317" s="260"/>
      <c r="C2317" s="260"/>
      <c r="D2317" s="260"/>
      <c r="E2317"/>
      <c r="F2317"/>
      <c r="G2317"/>
      <c r="H2317"/>
      <c r="I2317"/>
      <c r="J2317"/>
    </row>
    <row r="2318" spans="2:10" x14ac:dyDescent="0.25">
      <c r="B2318" s="260"/>
      <c r="C2318" s="260"/>
      <c r="D2318" s="260"/>
      <c r="E2318"/>
      <c r="F2318"/>
      <c r="G2318"/>
      <c r="H2318"/>
      <c r="I2318"/>
      <c r="J2318"/>
    </row>
    <row r="2319" spans="2:10" x14ac:dyDescent="0.25">
      <c r="B2319" s="260"/>
      <c r="C2319" s="260"/>
      <c r="D2319" s="260"/>
      <c r="E2319"/>
      <c r="F2319"/>
      <c r="G2319"/>
      <c r="H2319"/>
      <c r="I2319"/>
      <c r="J2319"/>
    </row>
    <row r="2320" spans="2:10" x14ac:dyDescent="0.25">
      <c r="B2320" s="260"/>
      <c r="C2320" s="260"/>
      <c r="D2320" s="260"/>
      <c r="E2320"/>
      <c r="F2320"/>
      <c r="G2320"/>
      <c r="H2320"/>
      <c r="I2320"/>
      <c r="J2320"/>
    </row>
    <row r="2321" spans="2:10" x14ac:dyDescent="0.25">
      <c r="B2321" s="260"/>
      <c r="C2321" s="260"/>
      <c r="D2321" s="260"/>
      <c r="E2321"/>
      <c r="F2321"/>
      <c r="G2321"/>
      <c r="H2321"/>
      <c r="I2321"/>
      <c r="J2321"/>
    </row>
    <row r="2322" spans="2:10" x14ac:dyDescent="0.25">
      <c r="B2322" s="260"/>
      <c r="C2322" s="260"/>
      <c r="D2322" s="260"/>
      <c r="E2322"/>
      <c r="F2322"/>
      <c r="G2322"/>
      <c r="H2322"/>
      <c r="I2322"/>
      <c r="J2322"/>
    </row>
    <row r="2323" spans="2:10" x14ac:dyDescent="0.25">
      <c r="B2323" s="260"/>
      <c r="C2323" s="260"/>
      <c r="D2323" s="260"/>
      <c r="E2323"/>
      <c r="F2323"/>
      <c r="G2323"/>
      <c r="H2323"/>
      <c r="I2323"/>
      <c r="J2323"/>
    </row>
    <row r="2324" spans="2:10" x14ac:dyDescent="0.25">
      <c r="B2324" s="260"/>
      <c r="C2324" s="260"/>
      <c r="D2324" s="260"/>
      <c r="E2324"/>
      <c r="F2324"/>
      <c r="G2324"/>
      <c r="H2324"/>
      <c r="I2324"/>
      <c r="J2324"/>
    </row>
    <row r="2325" spans="2:10" x14ac:dyDescent="0.25">
      <c r="B2325" s="260"/>
      <c r="C2325" s="260"/>
      <c r="D2325" s="260"/>
      <c r="E2325"/>
      <c r="F2325"/>
      <c r="G2325"/>
      <c r="H2325"/>
      <c r="I2325"/>
      <c r="J2325"/>
    </row>
    <row r="2326" spans="2:10" x14ac:dyDescent="0.25">
      <c r="B2326" s="260"/>
      <c r="C2326" s="260"/>
      <c r="D2326" s="260"/>
      <c r="E2326"/>
      <c r="F2326"/>
      <c r="G2326"/>
      <c r="H2326"/>
      <c r="I2326"/>
      <c r="J2326"/>
    </row>
    <row r="2327" spans="2:10" x14ac:dyDescent="0.25">
      <c r="B2327" s="260"/>
      <c r="C2327" s="260"/>
      <c r="D2327" s="260"/>
      <c r="E2327"/>
      <c r="F2327"/>
      <c r="G2327"/>
      <c r="H2327"/>
      <c r="I2327"/>
      <c r="J2327"/>
    </row>
    <row r="2328" spans="2:10" x14ac:dyDescent="0.25">
      <c r="B2328" s="260"/>
      <c r="C2328" s="260"/>
      <c r="D2328" s="260"/>
      <c r="E2328"/>
      <c r="F2328"/>
      <c r="G2328"/>
      <c r="H2328"/>
      <c r="I2328"/>
      <c r="J2328"/>
    </row>
    <row r="2329" spans="2:10" x14ac:dyDescent="0.25">
      <c r="B2329" s="260"/>
      <c r="C2329" s="260"/>
      <c r="D2329" s="260"/>
      <c r="E2329"/>
      <c r="F2329"/>
      <c r="G2329"/>
      <c r="H2329"/>
      <c r="I2329"/>
      <c r="J2329"/>
    </row>
    <row r="2330" spans="2:10" x14ac:dyDescent="0.25">
      <c r="B2330" s="260"/>
      <c r="C2330" s="260"/>
      <c r="D2330" s="260"/>
      <c r="E2330"/>
      <c r="F2330"/>
      <c r="G2330"/>
      <c r="H2330"/>
      <c r="I2330"/>
      <c r="J2330"/>
    </row>
    <row r="2331" spans="2:10" x14ac:dyDescent="0.25">
      <c r="B2331" s="260"/>
      <c r="C2331" s="260"/>
      <c r="D2331" s="260"/>
      <c r="E2331"/>
      <c r="F2331"/>
      <c r="G2331"/>
      <c r="H2331"/>
      <c r="I2331"/>
      <c r="J2331"/>
    </row>
    <row r="2332" spans="2:10" x14ac:dyDescent="0.25">
      <c r="B2332" s="260"/>
      <c r="C2332" s="260"/>
      <c r="D2332" s="260"/>
      <c r="E2332"/>
      <c r="F2332"/>
      <c r="G2332"/>
      <c r="H2332"/>
      <c r="I2332"/>
      <c r="J2332"/>
    </row>
    <row r="2333" spans="2:10" x14ac:dyDescent="0.25">
      <c r="B2333" s="260"/>
      <c r="C2333" s="260"/>
      <c r="D2333" s="260"/>
      <c r="E2333"/>
      <c r="F2333"/>
      <c r="G2333"/>
      <c r="H2333"/>
      <c r="I2333"/>
      <c r="J2333"/>
    </row>
    <row r="2334" spans="2:10" x14ac:dyDescent="0.25">
      <c r="B2334" s="260"/>
      <c r="C2334" s="260"/>
      <c r="D2334" s="260"/>
      <c r="E2334"/>
      <c r="F2334"/>
      <c r="G2334"/>
      <c r="H2334"/>
      <c r="I2334"/>
      <c r="J2334"/>
    </row>
    <row r="2335" spans="2:10" x14ac:dyDescent="0.25">
      <c r="B2335" s="260"/>
      <c r="C2335" s="260"/>
      <c r="D2335" s="260"/>
      <c r="E2335"/>
      <c r="F2335"/>
      <c r="G2335"/>
      <c r="H2335"/>
      <c r="I2335"/>
      <c r="J2335"/>
    </row>
    <row r="2336" spans="2:10" x14ac:dyDescent="0.25">
      <c r="B2336" s="260"/>
      <c r="C2336" s="260"/>
      <c r="D2336" s="260"/>
      <c r="E2336"/>
      <c r="F2336"/>
      <c r="G2336"/>
      <c r="H2336"/>
      <c r="I2336"/>
      <c r="J2336"/>
    </row>
    <row r="2337" spans="2:10" x14ac:dyDescent="0.25">
      <c r="B2337" s="260"/>
      <c r="C2337" s="260"/>
      <c r="D2337" s="260"/>
      <c r="E2337"/>
      <c r="F2337"/>
      <c r="G2337"/>
      <c r="H2337"/>
      <c r="I2337"/>
      <c r="J2337"/>
    </row>
    <row r="2338" spans="2:10" x14ac:dyDescent="0.25">
      <c r="B2338" s="260"/>
      <c r="C2338" s="260"/>
      <c r="D2338" s="260"/>
      <c r="E2338"/>
      <c r="F2338"/>
      <c r="G2338"/>
      <c r="H2338"/>
      <c r="I2338"/>
      <c r="J2338"/>
    </row>
    <row r="2339" spans="2:10" x14ac:dyDescent="0.25">
      <c r="B2339" s="260"/>
      <c r="C2339" s="260"/>
      <c r="D2339" s="260"/>
      <c r="E2339"/>
      <c r="F2339"/>
      <c r="G2339"/>
      <c r="H2339"/>
      <c r="I2339"/>
      <c r="J2339"/>
    </row>
    <row r="2340" spans="2:10" x14ac:dyDescent="0.25">
      <c r="B2340" s="260"/>
      <c r="C2340" s="260"/>
      <c r="D2340" s="260"/>
      <c r="E2340"/>
      <c r="F2340"/>
      <c r="G2340"/>
      <c r="H2340"/>
      <c r="I2340"/>
      <c r="J2340"/>
    </row>
    <row r="2341" spans="2:10" x14ac:dyDescent="0.25">
      <c r="B2341" s="260"/>
      <c r="C2341" s="260"/>
      <c r="D2341" s="260"/>
      <c r="E2341"/>
      <c r="F2341"/>
      <c r="G2341"/>
      <c r="H2341"/>
      <c r="I2341"/>
      <c r="J2341"/>
    </row>
    <row r="2342" spans="2:10" x14ac:dyDescent="0.25">
      <c r="B2342" s="260"/>
      <c r="C2342" s="260"/>
      <c r="D2342" s="260"/>
      <c r="E2342"/>
      <c r="F2342"/>
      <c r="G2342"/>
      <c r="H2342"/>
      <c r="I2342"/>
      <c r="J2342"/>
    </row>
    <row r="2343" spans="2:10" x14ac:dyDescent="0.25">
      <c r="B2343" s="260"/>
      <c r="C2343" s="260"/>
      <c r="D2343" s="260"/>
      <c r="E2343"/>
      <c r="F2343"/>
      <c r="G2343"/>
      <c r="H2343"/>
      <c r="I2343"/>
      <c r="J2343"/>
    </row>
    <row r="2344" spans="2:10" x14ac:dyDescent="0.25">
      <c r="B2344" s="260"/>
      <c r="C2344" s="260"/>
      <c r="D2344" s="260"/>
      <c r="E2344"/>
      <c r="F2344"/>
      <c r="G2344"/>
      <c r="H2344"/>
      <c r="I2344"/>
      <c r="J2344"/>
    </row>
    <row r="2345" spans="2:10" x14ac:dyDescent="0.25">
      <c r="B2345" s="260"/>
      <c r="C2345" s="260"/>
      <c r="D2345" s="260"/>
      <c r="E2345"/>
      <c r="F2345"/>
      <c r="G2345"/>
      <c r="H2345"/>
      <c r="I2345"/>
      <c r="J2345"/>
    </row>
    <row r="2346" spans="2:10" x14ac:dyDescent="0.25">
      <c r="B2346" s="260"/>
      <c r="C2346" s="260"/>
      <c r="D2346" s="260"/>
      <c r="E2346"/>
      <c r="F2346"/>
      <c r="G2346"/>
      <c r="H2346"/>
      <c r="I2346"/>
      <c r="J2346"/>
    </row>
    <row r="2347" spans="2:10" x14ac:dyDescent="0.25">
      <c r="B2347" s="260"/>
      <c r="C2347" s="260"/>
      <c r="D2347" s="260"/>
      <c r="E2347"/>
      <c r="F2347"/>
      <c r="G2347"/>
      <c r="H2347"/>
      <c r="I2347"/>
      <c r="J2347"/>
    </row>
    <row r="2348" spans="2:10" x14ac:dyDescent="0.25">
      <c r="B2348" s="260"/>
      <c r="C2348" s="260"/>
      <c r="D2348" s="260"/>
      <c r="E2348"/>
      <c r="F2348"/>
      <c r="G2348"/>
      <c r="H2348"/>
      <c r="I2348"/>
      <c r="J2348"/>
    </row>
    <row r="2349" spans="2:10" x14ac:dyDescent="0.25">
      <c r="B2349" s="260"/>
      <c r="C2349" s="260"/>
      <c r="D2349" s="260"/>
      <c r="E2349"/>
      <c r="F2349"/>
      <c r="G2349"/>
      <c r="H2349"/>
      <c r="I2349"/>
      <c r="J2349"/>
    </row>
    <row r="2350" spans="2:10" x14ac:dyDescent="0.25">
      <c r="B2350" s="260"/>
      <c r="C2350" s="260"/>
      <c r="D2350" s="260"/>
      <c r="E2350"/>
      <c r="F2350"/>
      <c r="G2350"/>
      <c r="H2350"/>
      <c r="I2350"/>
      <c r="J2350"/>
    </row>
    <row r="2351" spans="2:10" x14ac:dyDescent="0.25">
      <c r="B2351" s="260"/>
      <c r="C2351" s="260"/>
      <c r="D2351" s="260"/>
      <c r="E2351"/>
      <c r="F2351"/>
      <c r="G2351"/>
      <c r="H2351"/>
      <c r="I2351"/>
      <c r="J2351"/>
    </row>
    <row r="2352" spans="2:10" x14ac:dyDescent="0.25">
      <c r="B2352" s="260"/>
      <c r="C2352" s="260"/>
      <c r="D2352" s="260"/>
      <c r="E2352"/>
      <c r="F2352"/>
      <c r="G2352"/>
      <c r="H2352"/>
      <c r="I2352"/>
      <c r="J2352"/>
    </row>
    <row r="2353" spans="2:10" x14ac:dyDescent="0.25">
      <c r="B2353" s="260"/>
      <c r="C2353" s="260"/>
      <c r="D2353" s="260"/>
      <c r="E2353"/>
      <c r="F2353"/>
      <c r="G2353"/>
      <c r="H2353"/>
      <c r="I2353"/>
      <c r="J2353"/>
    </row>
    <row r="2354" spans="2:10" x14ac:dyDescent="0.25">
      <c r="B2354" s="260"/>
      <c r="C2354" s="260"/>
      <c r="D2354" s="260"/>
      <c r="E2354"/>
      <c r="F2354"/>
      <c r="G2354"/>
      <c r="H2354"/>
      <c r="I2354"/>
      <c r="J2354"/>
    </row>
    <row r="2355" spans="2:10" x14ac:dyDescent="0.25">
      <c r="B2355" s="260"/>
      <c r="C2355" s="260"/>
      <c r="D2355" s="260"/>
      <c r="E2355"/>
      <c r="F2355"/>
      <c r="G2355"/>
      <c r="H2355"/>
      <c r="I2355"/>
      <c r="J2355"/>
    </row>
    <row r="2356" spans="2:10" x14ac:dyDescent="0.25">
      <c r="B2356" s="260"/>
      <c r="C2356" s="260"/>
      <c r="D2356" s="260"/>
      <c r="E2356"/>
      <c r="F2356"/>
      <c r="G2356"/>
      <c r="H2356"/>
      <c r="I2356"/>
      <c r="J2356"/>
    </row>
    <row r="2357" spans="2:10" x14ac:dyDescent="0.25">
      <c r="B2357" s="260"/>
      <c r="C2357" s="260"/>
      <c r="D2357" s="260"/>
      <c r="E2357"/>
      <c r="F2357"/>
      <c r="G2357"/>
      <c r="H2357"/>
      <c r="I2357"/>
      <c r="J2357"/>
    </row>
    <row r="2358" spans="2:10" x14ac:dyDescent="0.25">
      <c r="B2358" s="260"/>
      <c r="C2358" s="260"/>
      <c r="D2358" s="260"/>
      <c r="E2358"/>
      <c r="F2358"/>
      <c r="G2358"/>
      <c r="H2358"/>
      <c r="I2358"/>
      <c r="J2358"/>
    </row>
    <row r="2359" spans="2:10" x14ac:dyDescent="0.25">
      <c r="B2359" s="260"/>
      <c r="C2359" s="260"/>
      <c r="D2359" s="260"/>
      <c r="E2359"/>
      <c r="F2359"/>
      <c r="G2359"/>
      <c r="H2359"/>
      <c r="I2359"/>
      <c r="J2359"/>
    </row>
    <row r="2360" spans="2:10" x14ac:dyDescent="0.25">
      <c r="B2360" s="260"/>
      <c r="C2360" s="260"/>
      <c r="D2360" s="260"/>
      <c r="E2360"/>
      <c r="F2360"/>
      <c r="G2360"/>
      <c r="H2360"/>
      <c r="I2360"/>
      <c r="J2360"/>
    </row>
    <row r="2361" spans="2:10" x14ac:dyDescent="0.25">
      <c r="B2361" s="260"/>
      <c r="C2361" s="260"/>
      <c r="D2361" s="260"/>
      <c r="E2361"/>
      <c r="F2361"/>
      <c r="G2361"/>
      <c r="H2361"/>
      <c r="I2361"/>
      <c r="J2361"/>
    </row>
    <row r="2362" spans="2:10" x14ac:dyDescent="0.25">
      <c r="B2362" s="260"/>
      <c r="C2362" s="260"/>
      <c r="D2362" s="260"/>
      <c r="E2362"/>
      <c r="F2362"/>
      <c r="G2362"/>
      <c r="H2362"/>
      <c r="I2362"/>
      <c r="J2362"/>
    </row>
    <row r="2363" spans="2:10" x14ac:dyDescent="0.25">
      <c r="B2363" s="260"/>
      <c r="C2363" s="260"/>
      <c r="D2363" s="260"/>
      <c r="E2363"/>
      <c r="F2363"/>
      <c r="G2363"/>
      <c r="H2363"/>
      <c r="I2363"/>
      <c r="J2363"/>
    </row>
    <row r="2364" spans="2:10" x14ac:dyDescent="0.25">
      <c r="B2364" s="260"/>
      <c r="C2364" s="260"/>
      <c r="D2364" s="260"/>
      <c r="E2364"/>
      <c r="F2364"/>
      <c r="G2364"/>
      <c r="H2364"/>
      <c r="I2364"/>
      <c r="J2364"/>
    </row>
    <row r="2365" spans="2:10" x14ac:dyDescent="0.25">
      <c r="B2365" s="260"/>
      <c r="C2365" s="260"/>
      <c r="D2365" s="260"/>
      <c r="E2365"/>
      <c r="F2365"/>
      <c r="G2365"/>
      <c r="H2365"/>
      <c r="I2365"/>
      <c r="J2365"/>
    </row>
    <row r="2366" spans="2:10" x14ac:dyDescent="0.25">
      <c r="B2366" s="260"/>
      <c r="C2366" s="260"/>
      <c r="D2366" s="260"/>
      <c r="E2366"/>
      <c r="F2366"/>
      <c r="G2366"/>
      <c r="H2366"/>
      <c r="I2366"/>
      <c r="J2366"/>
    </row>
    <row r="2367" spans="2:10" x14ac:dyDescent="0.25">
      <c r="B2367" s="260"/>
      <c r="C2367" s="260"/>
      <c r="D2367" s="260"/>
      <c r="E2367"/>
      <c r="F2367"/>
      <c r="G2367"/>
      <c r="H2367"/>
      <c r="I2367"/>
      <c r="J2367"/>
    </row>
    <row r="2368" spans="2:10" x14ac:dyDescent="0.25">
      <c r="B2368" s="260"/>
      <c r="C2368" s="260"/>
      <c r="D2368" s="260"/>
      <c r="E2368"/>
      <c r="F2368"/>
      <c r="G2368"/>
      <c r="H2368"/>
      <c r="I2368"/>
      <c r="J2368"/>
    </row>
    <row r="2369" spans="2:10" x14ac:dyDescent="0.25">
      <c r="B2369" s="260"/>
      <c r="C2369" s="260"/>
      <c r="D2369" s="260"/>
      <c r="E2369"/>
      <c r="F2369"/>
      <c r="G2369"/>
      <c r="H2369"/>
      <c r="I2369"/>
      <c r="J2369"/>
    </row>
    <row r="2370" spans="2:10" x14ac:dyDescent="0.25">
      <c r="B2370" s="260"/>
      <c r="C2370" s="260"/>
      <c r="D2370" s="260"/>
      <c r="E2370"/>
      <c r="F2370"/>
      <c r="G2370"/>
      <c r="H2370"/>
      <c r="I2370"/>
      <c r="J2370"/>
    </row>
    <row r="2371" spans="2:10" x14ac:dyDescent="0.25">
      <c r="B2371" s="260"/>
      <c r="C2371" s="260"/>
      <c r="D2371" s="260"/>
      <c r="E2371"/>
      <c r="F2371"/>
      <c r="G2371"/>
      <c r="H2371"/>
      <c r="I2371"/>
      <c r="J2371"/>
    </row>
    <row r="2372" spans="2:10" x14ac:dyDescent="0.25">
      <c r="B2372" s="260"/>
      <c r="C2372" s="260"/>
      <c r="D2372" s="260"/>
      <c r="E2372"/>
      <c r="F2372"/>
      <c r="G2372"/>
      <c r="H2372"/>
      <c r="I2372"/>
      <c r="J2372"/>
    </row>
    <row r="2373" spans="2:10" x14ac:dyDescent="0.25">
      <c r="B2373" s="260"/>
      <c r="C2373" s="260"/>
      <c r="D2373" s="260"/>
      <c r="E2373"/>
      <c r="F2373"/>
      <c r="G2373"/>
      <c r="H2373"/>
      <c r="I2373"/>
      <c r="J2373"/>
    </row>
    <row r="2374" spans="2:10" x14ac:dyDescent="0.25">
      <c r="B2374" s="260"/>
      <c r="C2374" s="260"/>
      <c r="D2374" s="260"/>
      <c r="E2374"/>
      <c r="F2374"/>
      <c r="G2374"/>
      <c r="H2374"/>
      <c r="I2374"/>
      <c r="J2374"/>
    </row>
    <row r="2375" spans="2:10" x14ac:dyDescent="0.25">
      <c r="B2375" s="260"/>
      <c r="C2375" s="260"/>
      <c r="D2375" s="260"/>
      <c r="E2375"/>
      <c r="F2375"/>
      <c r="G2375"/>
      <c r="H2375"/>
      <c r="I2375"/>
      <c r="J2375"/>
    </row>
    <row r="2376" spans="2:10" x14ac:dyDescent="0.25">
      <c r="B2376" s="260"/>
      <c r="C2376" s="260"/>
      <c r="D2376" s="260"/>
      <c r="E2376"/>
      <c r="F2376"/>
      <c r="G2376"/>
      <c r="H2376"/>
      <c r="I2376"/>
      <c r="J2376"/>
    </row>
    <row r="2377" spans="2:10" x14ac:dyDescent="0.25">
      <c r="B2377" s="260"/>
      <c r="C2377" s="260"/>
      <c r="D2377" s="260"/>
      <c r="E2377"/>
      <c r="F2377"/>
      <c r="G2377"/>
      <c r="H2377"/>
      <c r="I2377"/>
      <c r="J2377"/>
    </row>
    <row r="2378" spans="2:10" x14ac:dyDescent="0.25">
      <c r="B2378" s="260"/>
      <c r="C2378" s="260"/>
      <c r="D2378" s="260"/>
      <c r="E2378"/>
      <c r="F2378"/>
      <c r="G2378"/>
      <c r="H2378"/>
      <c r="I2378"/>
      <c r="J2378"/>
    </row>
    <row r="2379" spans="2:10" x14ac:dyDescent="0.25">
      <c r="B2379" s="260"/>
      <c r="C2379" s="260"/>
      <c r="D2379" s="260"/>
      <c r="E2379"/>
      <c r="F2379"/>
      <c r="G2379"/>
      <c r="H2379"/>
      <c r="I2379"/>
      <c r="J2379"/>
    </row>
    <row r="2380" spans="2:10" x14ac:dyDescent="0.25">
      <c r="B2380" s="260"/>
      <c r="C2380" s="260"/>
      <c r="D2380" s="260"/>
      <c r="E2380"/>
      <c r="F2380"/>
      <c r="G2380"/>
      <c r="H2380"/>
      <c r="I2380"/>
      <c r="J2380"/>
    </row>
    <row r="2381" spans="2:10" x14ac:dyDescent="0.25">
      <c r="B2381" s="260"/>
      <c r="C2381" s="260"/>
      <c r="D2381" s="260"/>
      <c r="E2381"/>
      <c r="F2381"/>
      <c r="G2381"/>
      <c r="H2381"/>
      <c r="I2381"/>
      <c r="J2381"/>
    </row>
    <row r="2382" spans="2:10" x14ac:dyDescent="0.25">
      <c r="B2382" s="260"/>
      <c r="C2382" s="260"/>
      <c r="D2382" s="260"/>
      <c r="E2382"/>
      <c r="F2382"/>
      <c r="G2382"/>
      <c r="H2382"/>
      <c r="I2382"/>
      <c r="J2382"/>
    </row>
    <row r="2383" spans="2:10" x14ac:dyDescent="0.25">
      <c r="B2383" s="260"/>
      <c r="C2383" s="260"/>
      <c r="D2383" s="260"/>
      <c r="E2383"/>
      <c r="F2383"/>
      <c r="G2383"/>
      <c r="H2383"/>
      <c r="I2383"/>
      <c r="J2383"/>
    </row>
    <row r="2384" spans="2:10" x14ac:dyDescent="0.25">
      <c r="B2384" s="260"/>
      <c r="C2384" s="260"/>
      <c r="D2384" s="260"/>
      <c r="E2384"/>
      <c r="F2384"/>
      <c r="G2384"/>
      <c r="H2384"/>
      <c r="I2384"/>
      <c r="J2384"/>
    </row>
    <row r="2385" spans="2:10" x14ac:dyDescent="0.25">
      <c r="B2385" s="260"/>
      <c r="C2385" s="260"/>
      <c r="D2385" s="260"/>
      <c r="E2385"/>
      <c r="F2385"/>
      <c r="G2385"/>
      <c r="H2385"/>
      <c r="I2385"/>
      <c r="J2385"/>
    </row>
    <row r="2386" spans="2:10" x14ac:dyDescent="0.25">
      <c r="B2386" s="260"/>
      <c r="C2386" s="260"/>
      <c r="D2386" s="260"/>
      <c r="E2386"/>
      <c r="F2386"/>
      <c r="G2386"/>
      <c r="H2386"/>
      <c r="I2386"/>
      <c r="J2386"/>
    </row>
    <row r="2387" spans="2:10" x14ac:dyDescent="0.25">
      <c r="B2387" s="260"/>
      <c r="C2387" s="260"/>
      <c r="D2387" s="260"/>
      <c r="E2387"/>
      <c r="F2387"/>
      <c r="G2387"/>
      <c r="H2387"/>
      <c r="I2387"/>
      <c r="J2387"/>
    </row>
    <row r="2388" spans="2:10" x14ac:dyDescent="0.25">
      <c r="B2388" s="260"/>
      <c r="C2388" s="260"/>
      <c r="D2388" s="260"/>
      <c r="E2388"/>
      <c r="F2388"/>
      <c r="G2388"/>
      <c r="H2388"/>
      <c r="I2388"/>
      <c r="J2388"/>
    </row>
    <row r="2389" spans="2:10" x14ac:dyDescent="0.25">
      <c r="B2389" s="260"/>
      <c r="C2389" s="260"/>
      <c r="D2389" s="260"/>
      <c r="E2389"/>
      <c r="F2389"/>
      <c r="G2389"/>
      <c r="H2389"/>
      <c r="I2389"/>
      <c r="J2389"/>
    </row>
    <row r="2390" spans="2:10" x14ac:dyDescent="0.25">
      <c r="B2390" s="260"/>
      <c r="C2390" s="260"/>
      <c r="D2390" s="260"/>
      <c r="E2390"/>
      <c r="F2390"/>
      <c r="G2390"/>
      <c r="H2390"/>
      <c r="I2390"/>
      <c r="J2390"/>
    </row>
    <row r="2391" spans="2:10" x14ac:dyDescent="0.25">
      <c r="B2391" s="260"/>
      <c r="C2391" s="260"/>
      <c r="D2391" s="260"/>
      <c r="E2391"/>
      <c r="F2391"/>
      <c r="G2391"/>
      <c r="H2391"/>
      <c r="I2391"/>
      <c r="J2391"/>
    </row>
    <row r="2392" spans="2:10" x14ac:dyDescent="0.25">
      <c r="B2392" s="260"/>
      <c r="C2392" s="260"/>
      <c r="D2392" s="260"/>
      <c r="E2392"/>
      <c r="F2392"/>
      <c r="G2392"/>
      <c r="H2392"/>
      <c r="I2392"/>
      <c r="J2392"/>
    </row>
    <row r="2393" spans="2:10" x14ac:dyDescent="0.25">
      <c r="B2393" s="260"/>
      <c r="C2393" s="260"/>
      <c r="D2393" s="260"/>
      <c r="E2393"/>
      <c r="F2393"/>
      <c r="G2393"/>
      <c r="H2393"/>
      <c r="I2393"/>
      <c r="J2393"/>
    </row>
    <row r="2394" spans="2:10" x14ac:dyDescent="0.25">
      <c r="B2394" s="260"/>
      <c r="C2394" s="260"/>
      <c r="D2394" s="260"/>
      <c r="E2394"/>
      <c r="F2394"/>
      <c r="G2394"/>
      <c r="H2394"/>
      <c r="I2394"/>
      <c r="J2394"/>
    </row>
    <row r="2395" spans="2:10" x14ac:dyDescent="0.25">
      <c r="B2395" s="260"/>
      <c r="C2395" s="260"/>
      <c r="D2395" s="260"/>
      <c r="E2395"/>
      <c r="F2395"/>
      <c r="G2395"/>
      <c r="H2395"/>
      <c r="I2395"/>
      <c r="J2395"/>
    </row>
    <row r="2396" spans="2:10" x14ac:dyDescent="0.25">
      <c r="B2396" s="260"/>
      <c r="C2396" s="260"/>
      <c r="D2396" s="260"/>
      <c r="E2396"/>
      <c r="F2396"/>
      <c r="G2396"/>
      <c r="H2396"/>
      <c r="I2396"/>
      <c r="J2396"/>
    </row>
    <row r="2397" spans="2:10" x14ac:dyDescent="0.25">
      <c r="B2397" s="260"/>
      <c r="C2397" s="260"/>
      <c r="D2397" s="260"/>
      <c r="E2397"/>
      <c r="F2397"/>
      <c r="G2397"/>
      <c r="H2397"/>
      <c r="I2397"/>
      <c r="J2397"/>
    </row>
    <row r="2398" spans="2:10" x14ac:dyDescent="0.25">
      <c r="B2398" s="260"/>
      <c r="C2398" s="260"/>
      <c r="D2398" s="260"/>
      <c r="E2398"/>
      <c r="F2398"/>
      <c r="G2398"/>
      <c r="H2398"/>
      <c r="I2398"/>
      <c r="J2398"/>
    </row>
    <row r="2399" spans="2:10" x14ac:dyDescent="0.25">
      <c r="B2399" s="260"/>
      <c r="C2399" s="260"/>
      <c r="D2399" s="260"/>
      <c r="E2399"/>
      <c r="F2399"/>
      <c r="G2399"/>
      <c r="H2399"/>
      <c r="I2399"/>
      <c r="J2399"/>
    </row>
    <row r="2400" spans="2:10" x14ac:dyDescent="0.25">
      <c r="B2400" s="260"/>
      <c r="C2400" s="260"/>
      <c r="D2400" s="260"/>
      <c r="E2400"/>
      <c r="F2400"/>
      <c r="G2400"/>
      <c r="H2400"/>
      <c r="I2400"/>
      <c r="J2400"/>
    </row>
    <row r="2401" spans="2:10" x14ac:dyDescent="0.25">
      <c r="B2401" s="260"/>
      <c r="C2401" s="260"/>
      <c r="D2401" s="260"/>
      <c r="E2401"/>
      <c r="F2401"/>
      <c r="G2401"/>
      <c r="H2401"/>
      <c r="I2401"/>
      <c r="J2401"/>
    </row>
    <row r="2402" spans="2:10" x14ac:dyDescent="0.25">
      <c r="B2402" s="260"/>
      <c r="C2402" s="260"/>
      <c r="D2402" s="260"/>
      <c r="E2402"/>
      <c r="F2402"/>
      <c r="G2402"/>
      <c r="H2402"/>
      <c r="I2402"/>
      <c r="J2402"/>
    </row>
    <row r="2403" spans="2:10" x14ac:dyDescent="0.25">
      <c r="B2403" s="260"/>
      <c r="C2403" s="260"/>
      <c r="D2403" s="260"/>
      <c r="E2403"/>
      <c r="F2403"/>
      <c r="G2403"/>
      <c r="H2403"/>
      <c r="I2403"/>
      <c r="J2403"/>
    </row>
    <row r="2404" spans="2:10" x14ac:dyDescent="0.25">
      <c r="B2404" s="260"/>
      <c r="C2404" s="260"/>
      <c r="D2404" s="260"/>
      <c r="E2404"/>
      <c r="F2404"/>
      <c r="G2404"/>
      <c r="H2404"/>
      <c r="I2404"/>
      <c r="J2404"/>
    </row>
    <row r="2405" spans="2:10" x14ac:dyDescent="0.25">
      <c r="B2405" s="260"/>
      <c r="C2405" s="260"/>
      <c r="D2405" s="260"/>
      <c r="E2405"/>
      <c r="F2405"/>
      <c r="G2405"/>
      <c r="H2405"/>
      <c r="I2405"/>
      <c r="J2405"/>
    </row>
    <row r="2406" spans="2:10" x14ac:dyDescent="0.25">
      <c r="B2406" s="260"/>
      <c r="C2406" s="260"/>
      <c r="D2406" s="260"/>
      <c r="E2406"/>
      <c r="F2406"/>
      <c r="G2406"/>
      <c r="H2406"/>
      <c r="I2406"/>
      <c r="J2406"/>
    </row>
    <row r="2407" spans="2:10" x14ac:dyDescent="0.25">
      <c r="B2407" s="260"/>
      <c r="C2407" s="260"/>
      <c r="D2407" s="260"/>
      <c r="E2407"/>
      <c r="F2407"/>
      <c r="G2407"/>
      <c r="H2407"/>
      <c r="I2407"/>
      <c r="J2407"/>
    </row>
    <row r="2408" spans="2:10" x14ac:dyDescent="0.25">
      <c r="B2408" s="260"/>
      <c r="C2408" s="260"/>
      <c r="D2408" s="260"/>
      <c r="E2408"/>
      <c r="F2408"/>
      <c r="G2408"/>
      <c r="H2408"/>
      <c r="I2408"/>
      <c r="J2408"/>
    </row>
    <row r="2409" spans="2:10" x14ac:dyDescent="0.25">
      <c r="B2409" s="260"/>
      <c r="C2409" s="260"/>
      <c r="D2409" s="260"/>
      <c r="E2409"/>
      <c r="F2409"/>
      <c r="G2409"/>
      <c r="H2409"/>
      <c r="I2409"/>
      <c r="J2409"/>
    </row>
    <row r="2410" spans="2:10" x14ac:dyDescent="0.25">
      <c r="B2410" s="260"/>
      <c r="C2410" s="260"/>
      <c r="D2410" s="260"/>
      <c r="E2410"/>
      <c r="F2410"/>
      <c r="G2410"/>
      <c r="H2410"/>
      <c r="I2410"/>
      <c r="J2410"/>
    </row>
    <row r="2411" spans="2:10" x14ac:dyDescent="0.25">
      <c r="B2411" s="260"/>
      <c r="C2411" s="260"/>
      <c r="D2411" s="260"/>
      <c r="E2411"/>
      <c r="F2411"/>
      <c r="G2411"/>
      <c r="H2411"/>
      <c r="I2411"/>
      <c r="J2411"/>
    </row>
    <row r="2412" spans="2:10" x14ac:dyDescent="0.25">
      <c r="B2412" s="260"/>
      <c r="C2412" s="260"/>
      <c r="D2412" s="260"/>
      <c r="E2412"/>
      <c r="F2412"/>
      <c r="G2412"/>
      <c r="H2412"/>
      <c r="I2412"/>
      <c r="J2412"/>
    </row>
    <row r="2413" spans="2:10" x14ac:dyDescent="0.25">
      <c r="B2413" s="260"/>
      <c r="C2413" s="260"/>
      <c r="D2413" s="260"/>
      <c r="E2413"/>
      <c r="F2413"/>
      <c r="G2413"/>
      <c r="H2413"/>
      <c r="I2413"/>
      <c r="J2413"/>
    </row>
    <row r="2414" spans="2:10" x14ac:dyDescent="0.25">
      <c r="B2414" s="260"/>
      <c r="C2414" s="260"/>
      <c r="D2414" s="260"/>
      <c r="E2414"/>
      <c r="F2414"/>
      <c r="G2414"/>
      <c r="H2414"/>
      <c r="I2414"/>
      <c r="J2414"/>
    </row>
    <row r="2415" spans="2:10" x14ac:dyDescent="0.25">
      <c r="B2415" s="260"/>
      <c r="C2415" s="260"/>
      <c r="D2415" s="260"/>
      <c r="E2415"/>
      <c r="F2415"/>
      <c r="G2415"/>
      <c r="H2415"/>
      <c r="I2415"/>
      <c r="J2415"/>
    </row>
    <row r="2416" spans="2:10" x14ac:dyDescent="0.25">
      <c r="B2416" s="260"/>
      <c r="C2416" s="260"/>
      <c r="D2416" s="260"/>
      <c r="E2416"/>
      <c r="F2416"/>
      <c r="G2416"/>
      <c r="H2416"/>
      <c r="I2416"/>
      <c r="J2416"/>
    </row>
    <row r="2417" spans="2:10" x14ac:dyDescent="0.25">
      <c r="B2417" s="260"/>
      <c r="C2417" s="260"/>
      <c r="D2417" s="260"/>
      <c r="E2417"/>
      <c r="F2417"/>
      <c r="G2417"/>
      <c r="H2417"/>
      <c r="I2417"/>
      <c r="J2417"/>
    </row>
    <row r="2418" spans="2:10" x14ac:dyDescent="0.25">
      <c r="B2418" s="260"/>
      <c r="C2418" s="260"/>
      <c r="D2418" s="260"/>
      <c r="E2418"/>
      <c r="F2418"/>
      <c r="G2418"/>
      <c r="H2418"/>
      <c r="I2418"/>
      <c r="J2418"/>
    </row>
    <row r="2419" spans="2:10" x14ac:dyDescent="0.25">
      <c r="B2419" s="260"/>
      <c r="C2419" s="260"/>
      <c r="D2419" s="260"/>
      <c r="E2419"/>
      <c r="F2419"/>
      <c r="G2419"/>
      <c r="H2419"/>
      <c r="I2419"/>
      <c r="J2419"/>
    </row>
    <row r="2420" spans="2:10" x14ac:dyDescent="0.25">
      <c r="B2420" s="260"/>
      <c r="C2420" s="260"/>
      <c r="D2420" s="260"/>
      <c r="E2420"/>
      <c r="F2420"/>
      <c r="G2420"/>
      <c r="H2420"/>
      <c r="I2420"/>
      <c r="J2420"/>
    </row>
    <row r="2421" spans="2:10" x14ac:dyDescent="0.25">
      <c r="B2421" s="260"/>
      <c r="C2421" s="260"/>
      <c r="D2421" s="260"/>
      <c r="E2421"/>
      <c r="F2421"/>
      <c r="G2421"/>
      <c r="H2421"/>
      <c r="I2421"/>
      <c r="J2421"/>
    </row>
    <row r="2422" spans="2:10" x14ac:dyDescent="0.25">
      <c r="B2422" s="260"/>
      <c r="C2422" s="260"/>
      <c r="D2422" s="260"/>
      <c r="E2422"/>
      <c r="F2422"/>
      <c r="G2422"/>
      <c r="H2422"/>
      <c r="I2422"/>
      <c r="J2422"/>
    </row>
    <row r="2423" spans="2:10" x14ac:dyDescent="0.25">
      <c r="B2423" s="260"/>
      <c r="C2423" s="260"/>
      <c r="D2423" s="260"/>
      <c r="E2423"/>
      <c r="F2423"/>
      <c r="G2423"/>
      <c r="H2423"/>
      <c r="I2423"/>
      <c r="J2423"/>
    </row>
    <row r="2424" spans="2:10" x14ac:dyDescent="0.25">
      <c r="B2424" s="260"/>
      <c r="C2424" s="260"/>
      <c r="D2424" s="260"/>
      <c r="E2424"/>
      <c r="F2424"/>
      <c r="G2424"/>
      <c r="H2424"/>
      <c r="I2424"/>
      <c r="J2424"/>
    </row>
    <row r="2425" spans="2:10" x14ac:dyDescent="0.25">
      <c r="B2425" s="260"/>
      <c r="C2425" s="260"/>
      <c r="D2425" s="260"/>
      <c r="E2425"/>
      <c r="F2425"/>
      <c r="G2425"/>
      <c r="H2425"/>
      <c r="I2425"/>
      <c r="J2425"/>
    </row>
    <row r="2426" spans="2:10" x14ac:dyDescent="0.25">
      <c r="B2426" s="260"/>
      <c r="C2426" s="260"/>
      <c r="D2426" s="260"/>
      <c r="E2426"/>
      <c r="F2426"/>
      <c r="G2426"/>
      <c r="H2426"/>
      <c r="I2426"/>
      <c r="J2426"/>
    </row>
    <row r="2427" spans="2:10" x14ac:dyDescent="0.25">
      <c r="B2427" s="260"/>
      <c r="C2427" s="260"/>
      <c r="D2427" s="260"/>
      <c r="E2427"/>
      <c r="F2427"/>
      <c r="G2427"/>
      <c r="H2427"/>
      <c r="I2427"/>
      <c r="J2427"/>
    </row>
    <row r="2428" spans="2:10" x14ac:dyDescent="0.25">
      <c r="B2428" s="260"/>
      <c r="C2428" s="260"/>
      <c r="D2428" s="260"/>
      <c r="E2428"/>
      <c r="F2428"/>
      <c r="G2428"/>
      <c r="H2428"/>
      <c r="I2428"/>
      <c r="J2428"/>
    </row>
    <row r="2429" spans="2:10" x14ac:dyDescent="0.25">
      <c r="B2429" s="260"/>
      <c r="C2429" s="260"/>
      <c r="D2429" s="260"/>
      <c r="E2429"/>
      <c r="F2429"/>
      <c r="G2429"/>
      <c r="H2429"/>
      <c r="I2429"/>
      <c r="J2429"/>
    </row>
    <row r="2430" spans="2:10" x14ac:dyDescent="0.25">
      <c r="B2430" s="260"/>
      <c r="C2430" s="260"/>
      <c r="D2430" s="260"/>
      <c r="E2430"/>
      <c r="F2430"/>
      <c r="G2430"/>
      <c r="H2430"/>
      <c r="I2430"/>
      <c r="J2430"/>
    </row>
    <row r="2431" spans="2:10" x14ac:dyDescent="0.25">
      <c r="B2431" s="260"/>
      <c r="C2431" s="260"/>
      <c r="D2431" s="260"/>
      <c r="E2431"/>
      <c r="F2431"/>
      <c r="G2431"/>
      <c r="H2431"/>
      <c r="I2431"/>
      <c r="J2431"/>
    </row>
    <row r="2432" spans="2:10" x14ac:dyDescent="0.25">
      <c r="B2432" s="260"/>
      <c r="C2432" s="260"/>
      <c r="D2432" s="260"/>
      <c r="E2432"/>
      <c r="F2432"/>
      <c r="G2432"/>
      <c r="H2432"/>
      <c r="I2432"/>
      <c r="J2432"/>
    </row>
    <row r="2433" spans="2:10" x14ac:dyDescent="0.25">
      <c r="B2433" s="260"/>
      <c r="C2433" s="260"/>
      <c r="D2433" s="260"/>
      <c r="E2433"/>
      <c r="F2433"/>
      <c r="G2433"/>
      <c r="H2433"/>
      <c r="I2433"/>
      <c r="J2433"/>
    </row>
    <row r="2434" spans="2:10" x14ac:dyDescent="0.25">
      <c r="B2434" s="260"/>
      <c r="C2434" s="260"/>
      <c r="D2434" s="260"/>
      <c r="E2434"/>
      <c r="F2434"/>
      <c r="G2434"/>
      <c r="H2434"/>
      <c r="I2434"/>
      <c r="J2434"/>
    </row>
    <row r="2435" spans="2:10" x14ac:dyDescent="0.25">
      <c r="B2435" s="260"/>
      <c r="C2435" s="260"/>
      <c r="D2435" s="260"/>
      <c r="E2435"/>
      <c r="F2435"/>
      <c r="G2435"/>
      <c r="H2435"/>
      <c r="I2435"/>
      <c r="J2435"/>
    </row>
    <row r="2436" spans="2:10" x14ac:dyDescent="0.25">
      <c r="B2436" s="260"/>
      <c r="C2436" s="260"/>
      <c r="D2436" s="260"/>
      <c r="E2436"/>
      <c r="F2436"/>
      <c r="G2436"/>
      <c r="H2436"/>
      <c r="I2436"/>
      <c r="J2436"/>
    </row>
    <row r="2437" spans="2:10" x14ac:dyDescent="0.25">
      <c r="B2437" s="260"/>
      <c r="C2437" s="260"/>
      <c r="D2437" s="260"/>
      <c r="E2437"/>
      <c r="F2437"/>
      <c r="G2437"/>
      <c r="H2437"/>
      <c r="I2437"/>
      <c r="J2437"/>
    </row>
    <row r="2438" spans="2:10" x14ac:dyDescent="0.25">
      <c r="B2438" s="260"/>
      <c r="C2438" s="260"/>
      <c r="D2438" s="260"/>
      <c r="E2438"/>
      <c r="F2438"/>
      <c r="G2438"/>
      <c r="H2438"/>
      <c r="I2438"/>
      <c r="J2438"/>
    </row>
    <row r="2439" spans="2:10" x14ac:dyDescent="0.25">
      <c r="B2439" s="260"/>
      <c r="C2439" s="260"/>
      <c r="D2439" s="260"/>
      <c r="E2439"/>
      <c r="F2439"/>
      <c r="G2439"/>
      <c r="H2439"/>
      <c r="I2439"/>
      <c r="J2439"/>
    </row>
    <row r="2440" spans="2:10" x14ac:dyDescent="0.25">
      <c r="B2440" s="260"/>
      <c r="C2440" s="260"/>
      <c r="D2440" s="260"/>
      <c r="E2440"/>
      <c r="F2440"/>
      <c r="G2440"/>
      <c r="H2440"/>
      <c r="I2440"/>
      <c r="J2440"/>
    </row>
    <row r="2441" spans="2:10" x14ac:dyDescent="0.25">
      <c r="B2441" s="260"/>
      <c r="C2441" s="260"/>
      <c r="D2441" s="260"/>
      <c r="E2441"/>
      <c r="F2441"/>
      <c r="G2441"/>
      <c r="H2441"/>
      <c r="I2441"/>
      <c r="J2441"/>
    </row>
    <row r="2442" spans="2:10" x14ac:dyDescent="0.25">
      <c r="B2442" s="260"/>
      <c r="C2442" s="260"/>
      <c r="D2442" s="260"/>
      <c r="E2442"/>
      <c r="F2442"/>
      <c r="G2442"/>
      <c r="H2442"/>
      <c r="I2442"/>
      <c r="J2442"/>
    </row>
    <row r="2443" spans="2:10" x14ac:dyDescent="0.25">
      <c r="B2443" s="260"/>
      <c r="C2443" s="260"/>
      <c r="D2443" s="260"/>
      <c r="E2443"/>
      <c r="F2443"/>
      <c r="G2443"/>
      <c r="H2443"/>
      <c r="I2443"/>
      <c r="J2443"/>
    </row>
    <row r="2444" spans="2:10" x14ac:dyDescent="0.25">
      <c r="B2444" s="260"/>
      <c r="C2444" s="260"/>
      <c r="D2444" s="260"/>
      <c r="E2444"/>
      <c r="F2444"/>
      <c r="G2444"/>
      <c r="H2444"/>
      <c r="I2444"/>
      <c r="J2444"/>
    </row>
    <row r="2445" spans="2:10" x14ac:dyDescent="0.25">
      <c r="B2445" s="260"/>
      <c r="C2445" s="260"/>
      <c r="D2445" s="260"/>
      <c r="E2445"/>
      <c r="F2445"/>
      <c r="G2445"/>
      <c r="H2445"/>
      <c r="I2445"/>
      <c r="J2445"/>
    </row>
    <row r="2446" spans="2:10" x14ac:dyDescent="0.25">
      <c r="B2446" s="260"/>
      <c r="C2446" s="260"/>
      <c r="D2446" s="260"/>
      <c r="E2446"/>
      <c r="F2446"/>
      <c r="G2446"/>
      <c r="H2446"/>
      <c r="I2446"/>
      <c r="J2446"/>
    </row>
    <row r="2447" spans="2:10" x14ac:dyDescent="0.25">
      <c r="B2447" s="260"/>
      <c r="C2447" s="260"/>
      <c r="D2447" s="260"/>
      <c r="E2447"/>
      <c r="F2447"/>
      <c r="G2447"/>
      <c r="H2447"/>
      <c r="I2447"/>
      <c r="J2447"/>
    </row>
    <row r="2448" spans="2:10" x14ac:dyDescent="0.25">
      <c r="B2448" s="260"/>
      <c r="C2448" s="260"/>
      <c r="D2448" s="260"/>
      <c r="E2448"/>
      <c r="F2448"/>
      <c r="G2448"/>
      <c r="H2448"/>
      <c r="I2448"/>
      <c r="J2448"/>
    </row>
    <row r="2449" spans="2:10" x14ac:dyDescent="0.25">
      <c r="B2449" s="260"/>
      <c r="C2449" s="260"/>
      <c r="D2449" s="260"/>
      <c r="E2449"/>
      <c r="F2449"/>
      <c r="G2449"/>
      <c r="H2449"/>
      <c r="I2449"/>
      <c r="J2449"/>
    </row>
    <row r="2450" spans="2:10" x14ac:dyDescent="0.25">
      <c r="B2450" s="260"/>
      <c r="C2450" s="260"/>
      <c r="D2450" s="260"/>
      <c r="E2450"/>
      <c r="F2450"/>
      <c r="G2450"/>
      <c r="H2450"/>
      <c r="I2450"/>
      <c r="J2450"/>
    </row>
    <row r="2451" spans="2:10" x14ac:dyDescent="0.25">
      <c r="B2451" s="260"/>
      <c r="C2451" s="260"/>
      <c r="D2451" s="260"/>
      <c r="E2451"/>
      <c r="F2451"/>
      <c r="G2451"/>
      <c r="H2451"/>
      <c r="I2451"/>
      <c r="J2451"/>
    </row>
    <row r="2452" spans="2:10" x14ac:dyDescent="0.25">
      <c r="B2452" s="260"/>
      <c r="C2452" s="260"/>
      <c r="D2452" s="260"/>
      <c r="E2452"/>
      <c r="F2452"/>
      <c r="G2452"/>
      <c r="H2452"/>
      <c r="I2452"/>
      <c r="J2452"/>
    </row>
    <row r="2453" spans="2:10" x14ac:dyDescent="0.25">
      <c r="B2453" s="260"/>
      <c r="C2453" s="260"/>
      <c r="D2453" s="260"/>
      <c r="E2453"/>
      <c r="F2453"/>
      <c r="G2453"/>
      <c r="H2453"/>
      <c r="I2453"/>
      <c r="J2453"/>
    </row>
    <row r="2454" spans="2:10" x14ac:dyDescent="0.25">
      <c r="B2454" s="260"/>
      <c r="C2454" s="260"/>
      <c r="D2454" s="260"/>
      <c r="E2454"/>
      <c r="F2454"/>
      <c r="G2454"/>
      <c r="H2454"/>
      <c r="I2454"/>
      <c r="J2454"/>
    </row>
    <row r="2455" spans="2:10" x14ac:dyDescent="0.25">
      <c r="B2455" s="260"/>
      <c r="C2455" s="260"/>
      <c r="D2455" s="260"/>
      <c r="E2455"/>
      <c r="F2455"/>
      <c r="G2455"/>
      <c r="H2455"/>
      <c r="I2455"/>
      <c r="J2455"/>
    </row>
    <row r="2456" spans="2:10" x14ac:dyDescent="0.25">
      <c r="B2456" s="260"/>
      <c r="C2456" s="260"/>
      <c r="D2456" s="260"/>
      <c r="E2456"/>
      <c r="F2456"/>
      <c r="G2456"/>
      <c r="H2456"/>
      <c r="I2456"/>
      <c r="J2456"/>
    </row>
    <row r="2457" spans="2:10" x14ac:dyDescent="0.25">
      <c r="B2457" s="260"/>
      <c r="C2457" s="260"/>
      <c r="D2457" s="260"/>
      <c r="E2457"/>
      <c r="F2457"/>
      <c r="G2457"/>
      <c r="H2457"/>
      <c r="I2457"/>
      <c r="J2457"/>
    </row>
    <row r="2458" spans="2:10" x14ac:dyDescent="0.25">
      <c r="B2458" s="260"/>
      <c r="C2458" s="260"/>
      <c r="D2458" s="260"/>
      <c r="E2458"/>
      <c r="F2458"/>
      <c r="G2458"/>
      <c r="H2458"/>
      <c r="I2458"/>
      <c r="J2458"/>
    </row>
    <row r="2459" spans="2:10" x14ac:dyDescent="0.25">
      <c r="B2459" s="260"/>
      <c r="C2459" s="260"/>
      <c r="D2459" s="260"/>
      <c r="E2459"/>
      <c r="F2459"/>
      <c r="G2459"/>
      <c r="H2459"/>
      <c r="I2459"/>
      <c r="J2459"/>
    </row>
    <row r="2460" spans="2:10" x14ac:dyDescent="0.25">
      <c r="B2460" s="260"/>
      <c r="C2460" s="260"/>
      <c r="D2460" s="260"/>
      <c r="E2460"/>
      <c r="F2460"/>
      <c r="G2460"/>
      <c r="H2460"/>
      <c r="I2460"/>
      <c r="J2460"/>
    </row>
    <row r="2461" spans="2:10" x14ac:dyDescent="0.25">
      <c r="B2461" s="260"/>
      <c r="C2461" s="260"/>
      <c r="D2461" s="260"/>
      <c r="E2461"/>
      <c r="F2461"/>
      <c r="G2461"/>
      <c r="H2461"/>
      <c r="I2461"/>
      <c r="J2461"/>
    </row>
    <row r="2462" spans="2:10" x14ac:dyDescent="0.25">
      <c r="B2462" s="260"/>
      <c r="C2462" s="260"/>
      <c r="D2462" s="260"/>
      <c r="E2462"/>
      <c r="F2462"/>
      <c r="G2462"/>
      <c r="H2462"/>
      <c r="I2462"/>
      <c r="J2462"/>
    </row>
    <row r="2463" spans="2:10" x14ac:dyDescent="0.25">
      <c r="B2463" s="260"/>
      <c r="C2463" s="260"/>
      <c r="D2463" s="260"/>
      <c r="E2463"/>
      <c r="F2463"/>
      <c r="G2463"/>
      <c r="H2463"/>
      <c r="I2463"/>
      <c r="J2463"/>
    </row>
    <row r="2464" spans="2:10" x14ac:dyDescent="0.25">
      <c r="B2464" s="260"/>
      <c r="C2464" s="260"/>
      <c r="D2464" s="260"/>
      <c r="E2464"/>
      <c r="F2464"/>
      <c r="G2464"/>
      <c r="H2464"/>
      <c r="I2464"/>
      <c r="J2464"/>
    </row>
    <row r="2465" spans="2:10" x14ac:dyDescent="0.25">
      <c r="B2465" s="260"/>
      <c r="C2465" s="260"/>
      <c r="D2465" s="260"/>
      <c r="E2465"/>
      <c r="F2465"/>
      <c r="G2465"/>
      <c r="H2465"/>
      <c r="I2465"/>
      <c r="J2465"/>
    </row>
    <row r="2466" spans="2:10" x14ac:dyDescent="0.25">
      <c r="B2466" s="260"/>
      <c r="C2466" s="260"/>
      <c r="D2466" s="260"/>
      <c r="E2466"/>
      <c r="F2466"/>
      <c r="G2466"/>
      <c r="H2466"/>
      <c r="I2466"/>
      <c r="J2466"/>
    </row>
    <row r="2467" spans="2:10" x14ac:dyDescent="0.25">
      <c r="B2467" s="260"/>
      <c r="C2467" s="260"/>
      <c r="D2467" s="260"/>
      <c r="E2467"/>
      <c r="F2467"/>
      <c r="G2467"/>
      <c r="H2467"/>
      <c r="I2467"/>
      <c r="J2467"/>
    </row>
    <row r="2468" spans="2:10" x14ac:dyDescent="0.25">
      <c r="B2468" s="260"/>
      <c r="C2468" s="260"/>
      <c r="D2468" s="260"/>
      <c r="E2468"/>
      <c r="F2468"/>
      <c r="G2468"/>
      <c r="H2468"/>
      <c r="I2468"/>
      <c r="J2468"/>
    </row>
    <row r="2469" spans="2:10" x14ac:dyDescent="0.25">
      <c r="B2469" s="260"/>
      <c r="C2469" s="260"/>
      <c r="D2469" s="260"/>
      <c r="E2469"/>
      <c r="F2469"/>
      <c r="G2469"/>
      <c r="H2469"/>
      <c r="I2469"/>
      <c r="J2469"/>
    </row>
    <row r="2470" spans="2:10" x14ac:dyDescent="0.25">
      <c r="B2470" s="260"/>
      <c r="C2470" s="260"/>
      <c r="D2470" s="260"/>
      <c r="E2470"/>
      <c r="F2470"/>
      <c r="G2470"/>
      <c r="H2470"/>
      <c r="I2470"/>
      <c r="J2470"/>
    </row>
    <row r="2471" spans="2:10" x14ac:dyDescent="0.25">
      <c r="B2471" s="260"/>
      <c r="C2471" s="260"/>
      <c r="D2471" s="260"/>
      <c r="E2471"/>
      <c r="F2471"/>
      <c r="G2471"/>
      <c r="H2471"/>
      <c r="I2471"/>
      <c r="J2471"/>
    </row>
    <row r="2472" spans="2:10" x14ac:dyDescent="0.25">
      <c r="B2472" s="260"/>
      <c r="C2472" s="260"/>
      <c r="D2472" s="260"/>
      <c r="E2472"/>
      <c r="F2472"/>
      <c r="G2472"/>
      <c r="H2472"/>
      <c r="I2472"/>
      <c r="J2472"/>
    </row>
    <row r="2473" spans="2:10" x14ac:dyDescent="0.25">
      <c r="B2473" s="260"/>
      <c r="C2473" s="260"/>
      <c r="D2473" s="260"/>
      <c r="E2473"/>
      <c r="F2473"/>
      <c r="G2473"/>
      <c r="H2473"/>
      <c r="I2473"/>
      <c r="J2473"/>
    </row>
    <row r="2474" spans="2:10" x14ac:dyDescent="0.25">
      <c r="B2474" s="260"/>
      <c r="C2474" s="260"/>
      <c r="D2474" s="260"/>
      <c r="E2474"/>
      <c r="F2474"/>
      <c r="G2474"/>
      <c r="H2474"/>
      <c r="I2474"/>
      <c r="J2474"/>
    </row>
    <row r="2475" spans="2:10" x14ac:dyDescent="0.25">
      <c r="B2475" s="260"/>
      <c r="C2475" s="260"/>
      <c r="D2475" s="260"/>
      <c r="E2475"/>
      <c r="F2475"/>
      <c r="G2475"/>
      <c r="H2475"/>
      <c r="I2475"/>
      <c r="J2475"/>
    </row>
    <row r="2476" spans="2:10" x14ac:dyDescent="0.25">
      <c r="B2476" s="260"/>
      <c r="C2476" s="260"/>
      <c r="D2476" s="260"/>
      <c r="E2476"/>
      <c r="F2476"/>
      <c r="G2476"/>
      <c r="H2476"/>
      <c r="I2476"/>
      <c r="J2476"/>
    </row>
    <row r="2477" spans="2:10" x14ac:dyDescent="0.25">
      <c r="B2477" s="260"/>
      <c r="C2477" s="260"/>
      <c r="D2477" s="260"/>
      <c r="E2477"/>
      <c r="F2477"/>
      <c r="G2477"/>
      <c r="H2477"/>
      <c r="I2477"/>
      <c r="J2477"/>
    </row>
    <row r="2478" spans="2:10" x14ac:dyDescent="0.25">
      <c r="B2478" s="260"/>
      <c r="C2478" s="260"/>
      <c r="D2478" s="260"/>
      <c r="E2478"/>
      <c r="F2478"/>
      <c r="G2478"/>
      <c r="H2478"/>
      <c r="I2478"/>
      <c r="J2478"/>
    </row>
    <row r="2479" spans="2:10" x14ac:dyDescent="0.25">
      <c r="B2479" s="260"/>
      <c r="C2479" s="260"/>
      <c r="D2479" s="260"/>
      <c r="E2479"/>
      <c r="F2479"/>
      <c r="G2479"/>
      <c r="H2479"/>
      <c r="I2479"/>
      <c r="J2479"/>
    </row>
    <row r="2480" spans="2:10" x14ac:dyDescent="0.25">
      <c r="B2480" s="260"/>
      <c r="C2480" s="260"/>
      <c r="D2480" s="260"/>
      <c r="E2480"/>
      <c r="F2480"/>
      <c r="G2480"/>
      <c r="H2480"/>
      <c r="I2480"/>
      <c r="J2480"/>
    </row>
    <row r="2481" spans="2:10" x14ac:dyDescent="0.25">
      <c r="B2481" s="260"/>
      <c r="C2481" s="260"/>
      <c r="D2481" s="260"/>
      <c r="E2481"/>
      <c r="F2481"/>
      <c r="G2481"/>
      <c r="H2481"/>
      <c r="I2481"/>
      <c r="J2481"/>
    </row>
    <row r="2482" spans="2:10" x14ac:dyDescent="0.25">
      <c r="B2482" s="260"/>
      <c r="C2482" s="260"/>
      <c r="D2482" s="260"/>
      <c r="E2482"/>
      <c r="F2482"/>
      <c r="G2482"/>
      <c r="H2482"/>
      <c r="I2482"/>
      <c r="J2482"/>
    </row>
    <row r="2483" spans="2:10" x14ac:dyDescent="0.25">
      <c r="B2483" s="260"/>
      <c r="C2483" s="260"/>
      <c r="D2483" s="260"/>
      <c r="E2483"/>
      <c r="F2483"/>
      <c r="G2483"/>
      <c r="H2483"/>
      <c r="I2483"/>
      <c r="J2483"/>
    </row>
    <row r="2484" spans="2:10" x14ac:dyDescent="0.25">
      <c r="B2484" s="260"/>
      <c r="C2484" s="260"/>
      <c r="D2484" s="260"/>
      <c r="E2484"/>
      <c r="F2484"/>
      <c r="G2484"/>
      <c r="H2484"/>
      <c r="I2484"/>
      <c r="J2484"/>
    </row>
    <row r="2485" spans="2:10" x14ac:dyDescent="0.25">
      <c r="B2485" s="260"/>
      <c r="C2485" s="260"/>
      <c r="D2485" s="260"/>
      <c r="E2485"/>
      <c r="F2485"/>
      <c r="G2485"/>
      <c r="H2485"/>
      <c r="I2485"/>
      <c r="J2485"/>
    </row>
    <row r="2486" spans="2:10" x14ac:dyDescent="0.25">
      <c r="B2486" s="260"/>
      <c r="C2486" s="260"/>
      <c r="D2486" s="260"/>
      <c r="E2486"/>
      <c r="F2486"/>
      <c r="G2486"/>
      <c r="H2486"/>
      <c r="I2486"/>
      <c r="J2486"/>
    </row>
    <row r="2487" spans="2:10" x14ac:dyDescent="0.25">
      <c r="B2487" s="260"/>
      <c r="C2487" s="260"/>
      <c r="D2487" s="260"/>
      <c r="E2487"/>
      <c r="F2487"/>
      <c r="G2487"/>
      <c r="H2487"/>
      <c r="I2487"/>
      <c r="J2487"/>
    </row>
    <row r="2488" spans="2:10" x14ac:dyDescent="0.25">
      <c r="B2488" s="260"/>
      <c r="C2488" s="260"/>
      <c r="D2488" s="260"/>
      <c r="E2488"/>
      <c r="F2488"/>
      <c r="G2488"/>
      <c r="H2488"/>
      <c r="I2488"/>
      <c r="J2488"/>
    </row>
    <row r="2489" spans="2:10" x14ac:dyDescent="0.25">
      <c r="B2489" s="260"/>
      <c r="C2489" s="260"/>
      <c r="D2489" s="260"/>
      <c r="E2489"/>
      <c r="F2489"/>
      <c r="G2489"/>
      <c r="H2489"/>
      <c r="I2489"/>
      <c r="J2489"/>
    </row>
    <row r="2490" spans="2:10" x14ac:dyDescent="0.25">
      <c r="B2490" s="260"/>
      <c r="C2490" s="260"/>
      <c r="D2490" s="260"/>
      <c r="E2490"/>
      <c r="F2490"/>
      <c r="G2490"/>
      <c r="H2490"/>
      <c r="I2490"/>
      <c r="J2490"/>
    </row>
    <row r="2491" spans="2:10" x14ac:dyDescent="0.25">
      <c r="B2491" s="260"/>
      <c r="C2491" s="260"/>
      <c r="D2491" s="260"/>
      <c r="E2491"/>
      <c r="F2491"/>
      <c r="G2491"/>
      <c r="H2491"/>
      <c r="I2491"/>
      <c r="J2491"/>
    </row>
    <row r="2492" spans="2:10" x14ac:dyDescent="0.25">
      <c r="B2492" s="260"/>
      <c r="C2492" s="260"/>
      <c r="D2492" s="260"/>
      <c r="E2492"/>
      <c r="F2492"/>
      <c r="G2492"/>
      <c r="H2492"/>
      <c r="I2492"/>
      <c r="J2492"/>
    </row>
    <row r="2493" spans="2:10" x14ac:dyDescent="0.25">
      <c r="B2493" s="260"/>
      <c r="C2493" s="260"/>
      <c r="D2493" s="260"/>
      <c r="E2493"/>
      <c r="F2493"/>
      <c r="G2493"/>
      <c r="H2493"/>
      <c r="I2493"/>
      <c r="J2493"/>
    </row>
    <row r="2494" spans="2:10" x14ac:dyDescent="0.25">
      <c r="B2494" s="260"/>
      <c r="C2494" s="260"/>
      <c r="D2494" s="260"/>
      <c r="E2494"/>
      <c r="F2494"/>
      <c r="G2494"/>
      <c r="H2494"/>
      <c r="I2494"/>
      <c r="J2494"/>
    </row>
    <row r="2495" spans="2:10" x14ac:dyDescent="0.25">
      <c r="B2495" s="260"/>
      <c r="C2495" s="260"/>
      <c r="D2495" s="260"/>
      <c r="E2495"/>
      <c r="F2495"/>
      <c r="G2495"/>
      <c r="H2495"/>
      <c r="I2495"/>
      <c r="J2495"/>
    </row>
    <row r="2496" spans="2:10" x14ac:dyDescent="0.25">
      <c r="B2496" s="260"/>
      <c r="C2496" s="260"/>
      <c r="D2496" s="260"/>
      <c r="E2496"/>
      <c r="F2496"/>
      <c r="G2496"/>
      <c r="H2496"/>
      <c r="I2496"/>
      <c r="J2496"/>
    </row>
    <row r="2497" spans="2:10" x14ac:dyDescent="0.25">
      <c r="B2497" s="260"/>
      <c r="C2497" s="260"/>
      <c r="D2497" s="260"/>
      <c r="E2497"/>
      <c r="F2497"/>
      <c r="G2497"/>
      <c r="H2497"/>
      <c r="I2497"/>
      <c r="J2497"/>
    </row>
    <row r="2498" spans="2:10" x14ac:dyDescent="0.25">
      <c r="B2498" s="260"/>
      <c r="C2498" s="260"/>
      <c r="D2498" s="260"/>
      <c r="E2498"/>
      <c r="F2498"/>
      <c r="G2498"/>
      <c r="H2498"/>
      <c r="I2498"/>
      <c r="J2498"/>
    </row>
    <row r="2499" spans="2:10" x14ac:dyDescent="0.25">
      <c r="B2499" s="260"/>
      <c r="C2499" s="260"/>
      <c r="D2499" s="260"/>
      <c r="E2499"/>
      <c r="F2499"/>
      <c r="G2499"/>
      <c r="H2499"/>
      <c r="I2499"/>
      <c r="J2499"/>
    </row>
    <row r="2500" spans="2:10" x14ac:dyDescent="0.25">
      <c r="B2500" s="260"/>
      <c r="C2500" s="260"/>
      <c r="D2500" s="260"/>
      <c r="E2500"/>
      <c r="F2500"/>
      <c r="G2500"/>
      <c r="H2500"/>
      <c r="I2500"/>
      <c r="J2500"/>
    </row>
    <row r="2501" spans="2:10" x14ac:dyDescent="0.25">
      <c r="B2501" s="260"/>
      <c r="C2501" s="260"/>
      <c r="D2501" s="260"/>
      <c r="E2501"/>
      <c r="F2501"/>
      <c r="G2501"/>
      <c r="H2501"/>
      <c r="I2501"/>
      <c r="J2501"/>
    </row>
    <row r="2502" spans="2:10" x14ac:dyDescent="0.25">
      <c r="B2502" s="260"/>
      <c r="C2502" s="260"/>
      <c r="D2502" s="260"/>
      <c r="E2502"/>
      <c r="F2502"/>
      <c r="G2502"/>
      <c r="H2502"/>
      <c r="I2502"/>
      <c r="J2502"/>
    </row>
    <row r="2503" spans="2:10" x14ac:dyDescent="0.25">
      <c r="B2503" s="260"/>
      <c r="C2503" s="260"/>
      <c r="D2503" s="260"/>
      <c r="E2503"/>
      <c r="F2503"/>
      <c r="G2503"/>
      <c r="H2503"/>
      <c r="I2503"/>
      <c r="J2503"/>
    </row>
    <row r="2504" spans="2:10" x14ac:dyDescent="0.25">
      <c r="B2504" s="260"/>
      <c r="C2504" s="260"/>
      <c r="D2504" s="260"/>
      <c r="E2504"/>
      <c r="F2504"/>
      <c r="G2504"/>
      <c r="H2504"/>
      <c r="I2504"/>
      <c r="J2504"/>
    </row>
    <row r="2505" spans="2:10" x14ac:dyDescent="0.25">
      <c r="B2505" s="260"/>
      <c r="C2505" s="260"/>
      <c r="D2505" s="260"/>
      <c r="E2505"/>
      <c r="F2505"/>
      <c r="G2505"/>
      <c r="H2505"/>
      <c r="I2505"/>
      <c r="J2505"/>
    </row>
    <row r="2506" spans="2:10" x14ac:dyDescent="0.25">
      <c r="B2506" s="260"/>
      <c r="C2506" s="260"/>
      <c r="D2506" s="260"/>
      <c r="E2506"/>
      <c r="F2506"/>
      <c r="G2506"/>
      <c r="H2506"/>
      <c r="I2506"/>
      <c r="J2506"/>
    </row>
    <row r="2507" spans="2:10" x14ac:dyDescent="0.25">
      <c r="B2507" s="260"/>
      <c r="C2507" s="260"/>
      <c r="D2507" s="260"/>
      <c r="E2507"/>
      <c r="F2507"/>
      <c r="G2507"/>
      <c r="H2507"/>
      <c r="I2507"/>
      <c r="J2507"/>
    </row>
    <row r="2508" spans="2:10" x14ac:dyDescent="0.25">
      <c r="B2508" s="260"/>
      <c r="C2508" s="260"/>
      <c r="D2508" s="260"/>
      <c r="E2508"/>
      <c r="F2508"/>
      <c r="G2508"/>
      <c r="H2508"/>
      <c r="I2508"/>
      <c r="J2508"/>
    </row>
    <row r="2509" spans="2:10" x14ac:dyDescent="0.25">
      <c r="B2509" s="260"/>
      <c r="C2509" s="260"/>
      <c r="D2509" s="260"/>
      <c r="E2509"/>
      <c r="F2509"/>
      <c r="G2509"/>
      <c r="H2509"/>
      <c r="I2509"/>
      <c r="J2509"/>
    </row>
    <row r="2510" spans="2:10" x14ac:dyDescent="0.25">
      <c r="B2510" s="260"/>
      <c r="C2510" s="260"/>
      <c r="D2510" s="260"/>
      <c r="E2510"/>
      <c r="F2510"/>
      <c r="G2510"/>
      <c r="H2510"/>
      <c r="I2510"/>
      <c r="J2510"/>
    </row>
    <row r="2511" spans="2:10" x14ac:dyDescent="0.25">
      <c r="B2511" s="260"/>
      <c r="C2511" s="260"/>
      <c r="D2511" s="260"/>
      <c r="E2511"/>
      <c r="F2511"/>
      <c r="G2511"/>
      <c r="H2511"/>
      <c r="I2511"/>
      <c r="J2511"/>
    </row>
    <row r="2512" spans="2:10" x14ac:dyDescent="0.25">
      <c r="B2512" s="260"/>
      <c r="C2512" s="260"/>
      <c r="D2512" s="260"/>
      <c r="E2512"/>
      <c r="F2512"/>
      <c r="G2512"/>
      <c r="H2512"/>
      <c r="I2512"/>
      <c r="J2512"/>
    </row>
    <row r="2513" spans="2:10" x14ac:dyDescent="0.25">
      <c r="B2513" s="260"/>
      <c r="C2513" s="260"/>
      <c r="D2513" s="260"/>
      <c r="E2513"/>
      <c r="F2513"/>
      <c r="G2513"/>
      <c r="H2513"/>
      <c r="I2513"/>
      <c r="J2513"/>
    </row>
    <row r="2514" spans="2:10" x14ac:dyDescent="0.25">
      <c r="B2514" s="260"/>
      <c r="C2514" s="260"/>
      <c r="D2514" s="260"/>
      <c r="E2514"/>
      <c r="F2514"/>
      <c r="G2514"/>
      <c r="H2514"/>
      <c r="I2514"/>
      <c r="J2514"/>
    </row>
    <row r="2515" spans="2:10" x14ac:dyDescent="0.25">
      <c r="B2515" s="260"/>
      <c r="C2515" s="260"/>
      <c r="D2515" s="260"/>
      <c r="E2515"/>
      <c r="F2515"/>
      <c r="G2515"/>
      <c r="H2515"/>
      <c r="I2515"/>
      <c r="J2515"/>
    </row>
    <row r="2516" spans="2:10" x14ac:dyDescent="0.25">
      <c r="B2516" s="260"/>
      <c r="C2516" s="260"/>
      <c r="D2516" s="260"/>
      <c r="E2516"/>
      <c r="F2516"/>
      <c r="G2516"/>
      <c r="H2516"/>
      <c r="I2516"/>
      <c r="J2516"/>
    </row>
    <row r="2517" spans="2:10" x14ac:dyDescent="0.25">
      <c r="B2517" s="260"/>
      <c r="C2517" s="260"/>
      <c r="D2517" s="260"/>
      <c r="E2517"/>
      <c r="F2517"/>
      <c r="G2517"/>
      <c r="H2517"/>
      <c r="I2517"/>
      <c r="J2517"/>
    </row>
    <row r="2518" spans="2:10" x14ac:dyDescent="0.25">
      <c r="B2518" s="260"/>
      <c r="C2518" s="260"/>
      <c r="D2518" s="260"/>
      <c r="E2518"/>
      <c r="F2518"/>
      <c r="G2518"/>
      <c r="H2518"/>
      <c r="I2518"/>
      <c r="J2518"/>
    </row>
    <row r="2519" spans="2:10" x14ac:dyDescent="0.25">
      <c r="B2519" s="260"/>
      <c r="C2519" s="260"/>
      <c r="D2519" s="260"/>
      <c r="E2519"/>
      <c r="F2519"/>
      <c r="G2519"/>
      <c r="H2519"/>
      <c r="I2519"/>
      <c r="J2519"/>
    </row>
    <row r="2520" spans="2:10" x14ac:dyDescent="0.25">
      <c r="B2520" s="260"/>
      <c r="C2520" s="260"/>
      <c r="D2520" s="260"/>
      <c r="E2520"/>
      <c r="F2520"/>
      <c r="G2520"/>
      <c r="H2520"/>
      <c r="I2520"/>
      <c r="J2520"/>
    </row>
    <row r="2521" spans="2:10" x14ac:dyDescent="0.25">
      <c r="B2521" s="260"/>
      <c r="C2521" s="260"/>
      <c r="D2521" s="260"/>
      <c r="E2521"/>
      <c r="F2521"/>
      <c r="G2521"/>
      <c r="H2521"/>
      <c r="I2521"/>
      <c r="J2521"/>
    </row>
    <row r="2522" spans="2:10" x14ac:dyDescent="0.25">
      <c r="B2522" s="260"/>
      <c r="C2522" s="260"/>
      <c r="D2522" s="260"/>
      <c r="E2522"/>
      <c r="F2522"/>
      <c r="G2522"/>
      <c r="H2522"/>
      <c r="I2522"/>
      <c r="J2522"/>
    </row>
    <row r="2523" spans="2:10" x14ac:dyDescent="0.25">
      <c r="B2523" s="260"/>
      <c r="C2523" s="260"/>
      <c r="D2523" s="260"/>
      <c r="E2523"/>
      <c r="F2523"/>
      <c r="G2523"/>
      <c r="H2523"/>
      <c r="I2523"/>
      <c r="J2523"/>
    </row>
    <row r="2524" spans="2:10" x14ac:dyDescent="0.25">
      <c r="B2524" s="260"/>
      <c r="C2524" s="260"/>
      <c r="D2524" s="260"/>
      <c r="E2524"/>
      <c r="F2524"/>
      <c r="G2524"/>
      <c r="H2524"/>
      <c r="I2524"/>
      <c r="J2524"/>
    </row>
    <row r="2525" spans="2:10" x14ac:dyDescent="0.25">
      <c r="B2525" s="260"/>
      <c r="C2525" s="260"/>
      <c r="D2525" s="260"/>
      <c r="E2525"/>
      <c r="F2525"/>
      <c r="G2525"/>
      <c r="H2525"/>
      <c r="I2525"/>
      <c r="J2525"/>
    </row>
    <row r="2526" spans="2:10" x14ac:dyDescent="0.25">
      <c r="B2526" s="260"/>
      <c r="C2526" s="260"/>
      <c r="D2526" s="260"/>
      <c r="E2526"/>
      <c r="F2526"/>
      <c r="G2526"/>
      <c r="H2526"/>
      <c r="I2526"/>
      <c r="J2526"/>
    </row>
    <row r="2527" spans="2:10" x14ac:dyDescent="0.25">
      <c r="B2527" s="260"/>
      <c r="C2527" s="260"/>
      <c r="D2527" s="260"/>
      <c r="E2527"/>
      <c r="F2527"/>
      <c r="G2527"/>
      <c r="H2527"/>
      <c r="I2527"/>
      <c r="J2527"/>
    </row>
    <row r="2528" spans="2:10" x14ac:dyDescent="0.25">
      <c r="B2528" s="260"/>
      <c r="C2528" s="260"/>
      <c r="D2528" s="260"/>
      <c r="E2528"/>
      <c r="F2528"/>
      <c r="G2528"/>
      <c r="H2528"/>
      <c r="I2528"/>
      <c r="J2528"/>
    </row>
    <row r="2529" spans="2:10" x14ac:dyDescent="0.25">
      <c r="B2529" s="260"/>
      <c r="C2529" s="260"/>
      <c r="D2529" s="260"/>
      <c r="E2529"/>
      <c r="F2529"/>
      <c r="G2529"/>
      <c r="H2529"/>
      <c r="I2529"/>
      <c r="J2529"/>
    </row>
    <row r="2530" spans="2:10" x14ac:dyDescent="0.25">
      <c r="B2530" s="260"/>
      <c r="C2530" s="260"/>
      <c r="D2530" s="260"/>
      <c r="E2530"/>
      <c r="F2530"/>
      <c r="G2530"/>
      <c r="H2530"/>
      <c r="I2530"/>
      <c r="J2530"/>
    </row>
    <row r="2531" spans="2:10" x14ac:dyDescent="0.25">
      <c r="B2531" s="260"/>
      <c r="C2531" s="260"/>
      <c r="D2531" s="260"/>
      <c r="E2531"/>
      <c r="F2531"/>
      <c r="G2531"/>
      <c r="H2531"/>
      <c r="I2531"/>
      <c r="J2531"/>
    </row>
    <row r="2532" spans="2:10" x14ac:dyDescent="0.25">
      <c r="B2532" s="260"/>
      <c r="C2532" s="260"/>
      <c r="D2532" s="260"/>
      <c r="E2532"/>
      <c r="F2532"/>
      <c r="G2532"/>
      <c r="H2532"/>
      <c r="I2532"/>
      <c r="J2532"/>
    </row>
    <row r="2533" spans="2:10" x14ac:dyDescent="0.25">
      <c r="B2533" s="260"/>
      <c r="C2533" s="260"/>
      <c r="D2533" s="260"/>
      <c r="E2533"/>
      <c r="F2533"/>
      <c r="G2533"/>
      <c r="H2533"/>
      <c r="I2533"/>
      <c r="J2533"/>
    </row>
    <row r="2534" spans="2:10" x14ac:dyDescent="0.25">
      <c r="B2534" s="260"/>
      <c r="C2534" s="260"/>
      <c r="D2534" s="260"/>
      <c r="E2534"/>
      <c r="F2534"/>
      <c r="G2534"/>
      <c r="H2534"/>
      <c r="I2534"/>
      <c r="J2534"/>
    </row>
    <row r="2535" spans="2:10" x14ac:dyDescent="0.25">
      <c r="B2535" s="260"/>
      <c r="C2535" s="260"/>
      <c r="D2535" s="260"/>
      <c r="E2535"/>
      <c r="F2535"/>
      <c r="G2535"/>
      <c r="H2535"/>
      <c r="I2535"/>
      <c r="J2535"/>
    </row>
    <row r="2536" spans="2:10" x14ac:dyDescent="0.25">
      <c r="B2536" s="260"/>
      <c r="C2536" s="260"/>
      <c r="D2536" s="260"/>
      <c r="E2536"/>
      <c r="F2536"/>
      <c r="G2536"/>
      <c r="H2536"/>
      <c r="I2536"/>
      <c r="J2536"/>
    </row>
    <row r="2537" spans="2:10" x14ac:dyDescent="0.25">
      <c r="B2537" s="260"/>
      <c r="C2537" s="260"/>
      <c r="D2537" s="260"/>
      <c r="E2537"/>
      <c r="F2537"/>
      <c r="G2537"/>
      <c r="H2537"/>
      <c r="I2537"/>
      <c r="J2537"/>
    </row>
    <row r="2538" spans="2:10" x14ac:dyDescent="0.25">
      <c r="B2538" s="260"/>
      <c r="C2538" s="260"/>
      <c r="D2538" s="260"/>
      <c r="E2538"/>
      <c r="F2538"/>
      <c r="G2538"/>
      <c r="H2538"/>
      <c r="I2538"/>
      <c r="J2538"/>
    </row>
    <row r="2539" spans="2:10" x14ac:dyDescent="0.25">
      <c r="B2539" s="260"/>
      <c r="C2539" s="260"/>
      <c r="D2539" s="260"/>
      <c r="E2539"/>
      <c r="F2539"/>
      <c r="G2539"/>
      <c r="H2539"/>
      <c r="I2539"/>
      <c r="J2539"/>
    </row>
    <row r="2540" spans="2:10" x14ac:dyDescent="0.25">
      <c r="B2540" s="260"/>
      <c r="C2540" s="260"/>
      <c r="D2540" s="260"/>
      <c r="E2540"/>
      <c r="F2540"/>
      <c r="G2540"/>
      <c r="H2540"/>
      <c r="I2540"/>
      <c r="J2540"/>
    </row>
    <row r="2541" spans="2:10" x14ac:dyDescent="0.25">
      <c r="B2541" s="260"/>
      <c r="C2541" s="260"/>
      <c r="D2541" s="260"/>
      <c r="E2541"/>
      <c r="F2541"/>
      <c r="G2541"/>
      <c r="H2541"/>
      <c r="I2541"/>
      <c r="J2541"/>
    </row>
    <row r="2542" spans="2:10" x14ac:dyDescent="0.25">
      <c r="B2542" s="260"/>
      <c r="C2542" s="260"/>
      <c r="D2542" s="260"/>
      <c r="E2542"/>
      <c r="F2542"/>
      <c r="G2542"/>
      <c r="H2542"/>
      <c r="I2542"/>
      <c r="J2542"/>
    </row>
    <row r="2543" spans="2:10" x14ac:dyDescent="0.25">
      <c r="B2543" s="260"/>
      <c r="C2543" s="260"/>
      <c r="D2543" s="260"/>
      <c r="E2543"/>
      <c r="F2543"/>
      <c r="G2543"/>
      <c r="H2543"/>
      <c r="I2543"/>
      <c r="J2543"/>
    </row>
    <row r="2544" spans="2:10" x14ac:dyDescent="0.25">
      <c r="B2544" s="260"/>
      <c r="C2544" s="260"/>
      <c r="D2544" s="260"/>
      <c r="E2544"/>
      <c r="F2544"/>
      <c r="G2544"/>
      <c r="H2544"/>
      <c r="I2544"/>
      <c r="J2544"/>
    </row>
    <row r="2545" spans="2:10" x14ac:dyDescent="0.25">
      <c r="B2545" s="260"/>
      <c r="C2545" s="260"/>
      <c r="D2545" s="260"/>
      <c r="E2545"/>
      <c r="F2545"/>
      <c r="G2545"/>
      <c r="H2545"/>
      <c r="I2545"/>
      <c r="J2545"/>
    </row>
    <row r="2546" spans="2:10" x14ac:dyDescent="0.25">
      <c r="B2546" s="260"/>
      <c r="C2546" s="260"/>
      <c r="D2546" s="260"/>
      <c r="E2546"/>
      <c r="F2546"/>
      <c r="G2546"/>
      <c r="H2546"/>
      <c r="I2546"/>
      <c r="J2546"/>
    </row>
    <row r="2547" spans="2:10" x14ac:dyDescent="0.25">
      <c r="B2547" s="260"/>
      <c r="C2547" s="260"/>
      <c r="D2547" s="260"/>
      <c r="E2547"/>
      <c r="F2547"/>
      <c r="G2547"/>
      <c r="H2547"/>
      <c r="I2547"/>
      <c r="J2547"/>
    </row>
    <row r="2548" spans="2:10" x14ac:dyDescent="0.25">
      <c r="B2548" s="260"/>
      <c r="C2548" s="260"/>
      <c r="D2548" s="260"/>
      <c r="E2548"/>
      <c r="F2548"/>
      <c r="G2548"/>
      <c r="H2548"/>
      <c r="I2548"/>
      <c r="J2548"/>
    </row>
    <row r="2549" spans="2:10" x14ac:dyDescent="0.25">
      <c r="B2549" s="260"/>
      <c r="C2549" s="260"/>
      <c r="D2549" s="260"/>
      <c r="E2549"/>
      <c r="F2549"/>
      <c r="G2549"/>
      <c r="H2549"/>
      <c r="I2549"/>
      <c r="J2549"/>
    </row>
    <row r="2550" spans="2:10" x14ac:dyDescent="0.25">
      <c r="B2550" s="260"/>
      <c r="C2550" s="260"/>
      <c r="D2550" s="260"/>
      <c r="E2550"/>
      <c r="F2550"/>
      <c r="G2550"/>
      <c r="H2550"/>
      <c r="I2550"/>
      <c r="J2550"/>
    </row>
    <row r="2551" spans="2:10" x14ac:dyDescent="0.25">
      <c r="B2551" s="260"/>
      <c r="C2551" s="260"/>
      <c r="D2551" s="260"/>
      <c r="E2551"/>
      <c r="F2551"/>
      <c r="G2551"/>
      <c r="H2551"/>
      <c r="I2551"/>
      <c r="J2551"/>
    </row>
    <row r="2552" spans="2:10" x14ac:dyDescent="0.25">
      <c r="B2552" s="260"/>
      <c r="C2552" s="260"/>
      <c r="D2552" s="260"/>
      <c r="E2552"/>
      <c r="F2552"/>
      <c r="G2552"/>
      <c r="H2552"/>
      <c r="I2552"/>
      <c r="J2552"/>
    </row>
    <row r="2553" spans="2:10" x14ac:dyDescent="0.25">
      <c r="B2553" s="260"/>
      <c r="C2553" s="260"/>
      <c r="D2553" s="260"/>
      <c r="E2553"/>
      <c r="F2553"/>
      <c r="G2553"/>
      <c r="H2553"/>
      <c r="I2553"/>
      <c r="J2553"/>
    </row>
    <row r="2554" spans="2:10" x14ac:dyDescent="0.25">
      <c r="B2554" s="260"/>
      <c r="C2554" s="260"/>
      <c r="D2554" s="260"/>
      <c r="E2554"/>
      <c r="F2554"/>
      <c r="G2554"/>
      <c r="H2554"/>
      <c r="I2554"/>
      <c r="J2554"/>
    </row>
    <row r="2555" spans="2:10" x14ac:dyDescent="0.25">
      <c r="B2555" s="260"/>
      <c r="C2555" s="260"/>
      <c r="D2555" s="260"/>
      <c r="E2555"/>
      <c r="F2555"/>
      <c r="G2555"/>
      <c r="H2555"/>
      <c r="I2555"/>
      <c r="J2555"/>
    </row>
    <row r="2556" spans="2:10" x14ac:dyDescent="0.25">
      <c r="B2556" s="260"/>
      <c r="C2556" s="260"/>
      <c r="D2556" s="260"/>
      <c r="E2556"/>
      <c r="F2556"/>
      <c r="G2556"/>
      <c r="H2556"/>
      <c r="I2556"/>
      <c r="J2556"/>
    </row>
    <row r="2557" spans="2:10" x14ac:dyDescent="0.25">
      <c r="B2557" s="260"/>
      <c r="C2557" s="260"/>
      <c r="D2557" s="260"/>
      <c r="E2557"/>
      <c r="F2557"/>
      <c r="G2557"/>
      <c r="H2557"/>
      <c r="I2557"/>
      <c r="J2557"/>
    </row>
    <row r="2558" spans="2:10" x14ac:dyDescent="0.25">
      <c r="B2558" s="260"/>
      <c r="C2558" s="260"/>
      <c r="D2558" s="260"/>
      <c r="E2558"/>
      <c r="F2558"/>
      <c r="G2558"/>
      <c r="H2558"/>
      <c r="I2558"/>
      <c r="J2558"/>
    </row>
    <row r="2559" spans="2:10" x14ac:dyDescent="0.25">
      <c r="B2559" s="260"/>
      <c r="C2559" s="260"/>
      <c r="D2559" s="260"/>
      <c r="E2559"/>
      <c r="F2559"/>
      <c r="G2559"/>
      <c r="H2559"/>
      <c r="I2559"/>
      <c r="J2559"/>
    </row>
    <row r="2560" spans="2:10" x14ac:dyDescent="0.25">
      <c r="B2560" s="260"/>
      <c r="C2560" s="260"/>
      <c r="D2560" s="260"/>
      <c r="E2560"/>
      <c r="F2560"/>
      <c r="G2560"/>
      <c r="H2560"/>
      <c r="I2560"/>
      <c r="J2560"/>
    </row>
    <row r="2561" spans="2:10" x14ac:dyDescent="0.25">
      <c r="B2561" s="260"/>
      <c r="C2561" s="260"/>
      <c r="D2561" s="260"/>
      <c r="E2561"/>
      <c r="F2561"/>
      <c r="G2561"/>
      <c r="H2561"/>
      <c r="I2561"/>
      <c r="J2561"/>
    </row>
    <row r="2562" spans="2:10" x14ac:dyDescent="0.25">
      <c r="B2562" s="260"/>
      <c r="C2562" s="260"/>
      <c r="D2562" s="260"/>
      <c r="E2562"/>
      <c r="F2562"/>
      <c r="G2562"/>
      <c r="H2562"/>
      <c r="I2562"/>
      <c r="J2562"/>
    </row>
    <row r="2563" spans="2:10" x14ac:dyDescent="0.25">
      <c r="B2563" s="260"/>
      <c r="C2563" s="260"/>
      <c r="D2563" s="260"/>
      <c r="E2563"/>
      <c r="F2563"/>
      <c r="G2563"/>
      <c r="H2563"/>
      <c r="I2563"/>
      <c r="J2563"/>
    </row>
    <row r="2564" spans="2:10" x14ac:dyDescent="0.25">
      <c r="B2564" s="260"/>
      <c r="C2564" s="260"/>
      <c r="D2564" s="260"/>
      <c r="E2564"/>
      <c r="F2564"/>
      <c r="G2564"/>
      <c r="H2564"/>
      <c r="I2564"/>
      <c r="J2564"/>
    </row>
    <row r="2565" spans="2:10" x14ac:dyDescent="0.25">
      <c r="B2565" s="260"/>
      <c r="C2565" s="260"/>
      <c r="D2565" s="260"/>
      <c r="E2565"/>
      <c r="F2565"/>
      <c r="G2565"/>
      <c r="H2565"/>
      <c r="I2565"/>
      <c r="J2565"/>
    </row>
    <row r="2566" spans="2:10" x14ac:dyDescent="0.25">
      <c r="B2566" s="260"/>
      <c r="C2566" s="260"/>
      <c r="D2566" s="260"/>
      <c r="E2566"/>
      <c r="F2566"/>
      <c r="G2566"/>
      <c r="H2566"/>
      <c r="I2566"/>
      <c r="J2566"/>
    </row>
    <row r="2567" spans="2:10" x14ac:dyDescent="0.25">
      <c r="B2567" s="260"/>
      <c r="C2567" s="260"/>
      <c r="D2567" s="260"/>
      <c r="E2567"/>
      <c r="F2567"/>
      <c r="G2567"/>
      <c r="H2567"/>
      <c r="I2567"/>
      <c r="J2567"/>
    </row>
    <row r="2568" spans="2:10" x14ac:dyDescent="0.25">
      <c r="B2568" s="260"/>
      <c r="C2568" s="260"/>
      <c r="D2568" s="260"/>
      <c r="E2568"/>
      <c r="F2568"/>
      <c r="G2568"/>
      <c r="H2568"/>
      <c r="I2568"/>
      <c r="J2568"/>
    </row>
    <row r="2569" spans="2:10" x14ac:dyDescent="0.25">
      <c r="B2569" s="260"/>
      <c r="C2569" s="260"/>
      <c r="D2569" s="260"/>
      <c r="E2569"/>
      <c r="F2569"/>
      <c r="G2569"/>
      <c r="H2569"/>
      <c r="I2569"/>
      <c r="J2569"/>
    </row>
    <row r="2570" spans="2:10" x14ac:dyDescent="0.25">
      <c r="B2570" s="260"/>
      <c r="C2570" s="260"/>
      <c r="D2570" s="260"/>
      <c r="E2570"/>
      <c r="F2570"/>
      <c r="G2570"/>
      <c r="H2570"/>
      <c r="I2570"/>
      <c r="J2570"/>
    </row>
    <row r="2571" spans="2:10" x14ac:dyDescent="0.25">
      <c r="B2571" s="260"/>
      <c r="C2571" s="260"/>
      <c r="D2571" s="260"/>
      <c r="E2571"/>
      <c r="F2571"/>
      <c r="G2571"/>
      <c r="H2571"/>
      <c r="I2571"/>
      <c r="J2571"/>
    </row>
    <row r="2572" spans="2:10" x14ac:dyDescent="0.25">
      <c r="B2572" s="260"/>
      <c r="C2572" s="260"/>
      <c r="D2572" s="260"/>
      <c r="E2572"/>
      <c r="F2572"/>
      <c r="G2572"/>
      <c r="H2572"/>
      <c r="I2572"/>
      <c r="J2572"/>
    </row>
    <row r="2573" spans="2:10" x14ac:dyDescent="0.25">
      <c r="B2573" s="260"/>
      <c r="C2573" s="260"/>
      <c r="D2573" s="260"/>
      <c r="E2573"/>
      <c r="F2573"/>
      <c r="G2573"/>
      <c r="H2573"/>
      <c r="I2573"/>
      <c r="J2573"/>
    </row>
    <row r="2574" spans="2:10" x14ac:dyDescent="0.25">
      <c r="B2574" s="260"/>
      <c r="C2574" s="260"/>
      <c r="D2574" s="260"/>
      <c r="E2574"/>
      <c r="F2574"/>
      <c r="G2574"/>
      <c r="H2574"/>
      <c r="I2574"/>
      <c r="J2574"/>
    </row>
    <row r="2575" spans="2:10" x14ac:dyDescent="0.25">
      <c r="B2575" s="260"/>
      <c r="C2575" s="260"/>
      <c r="D2575" s="260"/>
      <c r="E2575"/>
      <c r="F2575"/>
      <c r="G2575"/>
      <c r="H2575"/>
      <c r="I2575"/>
      <c r="J2575"/>
    </row>
    <row r="2576" spans="2:10" x14ac:dyDescent="0.25">
      <c r="B2576" s="260"/>
      <c r="C2576" s="260"/>
      <c r="D2576" s="260"/>
      <c r="E2576"/>
      <c r="F2576"/>
      <c r="G2576"/>
      <c r="H2576"/>
      <c r="I2576"/>
      <c r="J2576"/>
    </row>
    <row r="2577" spans="2:10" x14ac:dyDescent="0.25">
      <c r="B2577" s="260"/>
      <c r="C2577" s="260"/>
      <c r="D2577" s="260"/>
      <c r="E2577"/>
      <c r="F2577"/>
      <c r="G2577"/>
      <c r="H2577"/>
      <c r="I2577"/>
      <c r="J2577"/>
    </row>
    <row r="2578" spans="2:10" x14ac:dyDescent="0.25">
      <c r="B2578" s="260"/>
      <c r="C2578" s="260"/>
      <c r="D2578" s="260"/>
      <c r="E2578"/>
      <c r="F2578"/>
      <c r="G2578"/>
      <c r="H2578"/>
      <c r="I2578"/>
      <c r="J2578"/>
    </row>
    <row r="2579" spans="2:10" x14ac:dyDescent="0.25">
      <c r="B2579" s="260"/>
      <c r="C2579" s="260"/>
      <c r="D2579" s="260"/>
      <c r="E2579"/>
      <c r="F2579"/>
      <c r="G2579"/>
      <c r="H2579"/>
      <c r="I2579"/>
      <c r="J2579"/>
    </row>
    <row r="2580" spans="2:10" x14ac:dyDescent="0.25">
      <c r="B2580" s="260"/>
      <c r="C2580" s="260"/>
      <c r="D2580" s="260"/>
      <c r="E2580"/>
      <c r="F2580"/>
      <c r="G2580"/>
      <c r="H2580"/>
      <c r="I2580"/>
      <c r="J2580"/>
    </row>
    <row r="2581" spans="2:10" x14ac:dyDescent="0.25">
      <c r="B2581" s="260"/>
      <c r="C2581" s="260"/>
      <c r="D2581" s="260"/>
      <c r="E2581"/>
      <c r="F2581"/>
      <c r="G2581"/>
      <c r="H2581"/>
      <c r="I2581"/>
      <c r="J2581"/>
    </row>
    <row r="2582" spans="2:10" x14ac:dyDescent="0.25">
      <c r="B2582" s="260"/>
      <c r="C2582" s="260"/>
      <c r="D2582" s="260"/>
      <c r="E2582"/>
      <c r="F2582"/>
      <c r="G2582"/>
      <c r="H2582"/>
      <c r="I2582"/>
      <c r="J2582"/>
    </row>
    <row r="2583" spans="2:10" x14ac:dyDescent="0.25">
      <c r="B2583" s="260"/>
      <c r="C2583" s="260"/>
      <c r="D2583" s="260"/>
      <c r="E2583"/>
      <c r="F2583"/>
      <c r="G2583"/>
      <c r="H2583"/>
      <c r="I2583"/>
      <c r="J2583"/>
    </row>
    <row r="2584" spans="2:10" x14ac:dyDescent="0.25">
      <c r="B2584" s="260"/>
      <c r="C2584" s="260"/>
      <c r="D2584" s="260"/>
      <c r="E2584"/>
      <c r="F2584"/>
      <c r="G2584"/>
      <c r="H2584"/>
      <c r="I2584"/>
      <c r="J2584"/>
    </row>
    <row r="2585" spans="2:10" x14ac:dyDescent="0.25">
      <c r="B2585" s="260"/>
      <c r="C2585" s="260"/>
      <c r="D2585" s="260"/>
      <c r="E2585"/>
      <c r="F2585"/>
      <c r="G2585"/>
      <c r="H2585"/>
      <c r="I2585"/>
      <c r="J2585"/>
    </row>
    <row r="2586" spans="2:10" x14ac:dyDescent="0.25">
      <c r="B2586" s="260"/>
      <c r="C2586" s="260"/>
      <c r="D2586" s="260"/>
      <c r="E2586"/>
      <c r="F2586"/>
      <c r="G2586"/>
      <c r="H2586"/>
      <c r="I2586"/>
      <c r="J2586"/>
    </row>
    <row r="2587" spans="2:10" x14ac:dyDescent="0.25">
      <c r="B2587" s="260"/>
      <c r="C2587" s="260"/>
      <c r="D2587" s="260"/>
      <c r="E2587"/>
      <c r="F2587"/>
      <c r="G2587"/>
      <c r="H2587"/>
      <c r="I2587"/>
      <c r="J2587"/>
    </row>
    <row r="2588" spans="2:10" x14ac:dyDescent="0.25">
      <c r="B2588" s="260"/>
      <c r="C2588" s="260"/>
      <c r="D2588" s="260"/>
      <c r="E2588"/>
      <c r="F2588"/>
      <c r="G2588"/>
      <c r="H2588"/>
      <c r="I2588"/>
      <c r="J2588"/>
    </row>
    <row r="2589" spans="2:10" x14ac:dyDescent="0.25">
      <c r="B2589" s="260"/>
      <c r="C2589" s="260"/>
      <c r="D2589" s="260"/>
      <c r="E2589"/>
      <c r="F2589"/>
      <c r="G2589"/>
      <c r="H2589"/>
      <c r="I2589"/>
      <c r="J2589"/>
    </row>
    <row r="2590" spans="2:10" x14ac:dyDescent="0.25">
      <c r="B2590" s="260"/>
      <c r="C2590" s="260"/>
      <c r="D2590" s="260"/>
      <c r="E2590"/>
      <c r="F2590"/>
      <c r="G2590"/>
      <c r="H2590"/>
      <c r="I2590"/>
      <c r="J2590"/>
    </row>
    <row r="2591" spans="2:10" x14ac:dyDescent="0.25">
      <c r="B2591" s="260"/>
      <c r="C2591" s="260"/>
      <c r="D2591" s="260"/>
      <c r="E2591"/>
      <c r="F2591"/>
      <c r="G2591"/>
      <c r="H2591"/>
      <c r="I2591"/>
      <c r="J2591"/>
    </row>
    <row r="2592" spans="2:10" x14ac:dyDescent="0.25">
      <c r="B2592" s="260"/>
      <c r="C2592" s="260"/>
      <c r="D2592" s="260"/>
      <c r="E2592"/>
      <c r="F2592"/>
      <c r="G2592"/>
      <c r="H2592"/>
      <c r="I2592"/>
      <c r="J2592"/>
    </row>
    <row r="2593" spans="2:10" x14ac:dyDescent="0.25">
      <c r="B2593" s="260"/>
      <c r="C2593" s="260"/>
      <c r="D2593" s="260"/>
      <c r="E2593"/>
      <c r="F2593"/>
      <c r="G2593"/>
      <c r="H2593"/>
      <c r="I2593"/>
      <c r="J2593"/>
    </row>
    <row r="2594" spans="2:10" x14ac:dyDescent="0.25">
      <c r="B2594" s="260"/>
      <c r="C2594" s="260"/>
      <c r="D2594" s="260"/>
      <c r="E2594"/>
      <c r="F2594"/>
      <c r="G2594"/>
      <c r="H2594"/>
      <c r="I2594"/>
      <c r="J2594"/>
    </row>
    <row r="2595" spans="2:10" x14ac:dyDescent="0.25">
      <c r="B2595" s="260"/>
      <c r="C2595" s="260"/>
      <c r="D2595" s="260"/>
      <c r="E2595"/>
      <c r="F2595"/>
      <c r="G2595"/>
      <c r="H2595"/>
      <c r="I2595"/>
      <c r="J2595"/>
    </row>
    <row r="2596" spans="2:10" x14ac:dyDescent="0.25">
      <c r="B2596" s="260"/>
      <c r="C2596" s="260"/>
      <c r="D2596" s="260"/>
      <c r="E2596"/>
      <c r="F2596"/>
      <c r="G2596"/>
      <c r="H2596"/>
      <c r="I2596"/>
      <c r="J2596"/>
    </row>
    <row r="2597" spans="2:10" x14ac:dyDescent="0.25">
      <c r="B2597" s="260"/>
      <c r="C2597" s="260"/>
      <c r="D2597" s="260"/>
      <c r="E2597"/>
      <c r="F2597"/>
      <c r="G2597"/>
      <c r="H2597"/>
      <c r="I2597"/>
      <c r="J2597"/>
    </row>
    <row r="2598" spans="2:10" x14ac:dyDescent="0.25">
      <c r="B2598" s="260"/>
      <c r="C2598" s="260"/>
      <c r="D2598" s="260"/>
      <c r="E2598"/>
      <c r="F2598"/>
      <c r="G2598"/>
      <c r="H2598"/>
      <c r="I2598"/>
      <c r="J2598"/>
    </row>
    <row r="2599" spans="2:10" x14ac:dyDescent="0.25">
      <c r="B2599" s="260"/>
      <c r="C2599" s="260"/>
      <c r="D2599" s="260"/>
      <c r="E2599"/>
      <c r="F2599"/>
      <c r="G2599"/>
      <c r="H2599"/>
      <c r="I2599"/>
      <c r="J2599"/>
    </row>
    <row r="2600" spans="2:10" x14ac:dyDescent="0.25">
      <c r="B2600" s="260"/>
      <c r="C2600" s="260"/>
      <c r="D2600" s="260"/>
      <c r="E2600"/>
      <c r="F2600"/>
      <c r="G2600"/>
      <c r="H2600"/>
      <c r="I2600"/>
      <c r="J2600"/>
    </row>
    <row r="2601" spans="2:10" x14ac:dyDescent="0.25">
      <c r="B2601" s="260"/>
      <c r="C2601" s="260"/>
      <c r="D2601" s="260"/>
      <c r="E2601"/>
      <c r="F2601"/>
      <c r="G2601"/>
      <c r="H2601"/>
      <c r="I2601"/>
      <c r="J2601"/>
    </row>
    <row r="2602" spans="2:10" x14ac:dyDescent="0.25">
      <c r="B2602" s="260"/>
      <c r="C2602" s="260"/>
      <c r="D2602" s="260"/>
      <c r="E2602"/>
      <c r="F2602"/>
      <c r="G2602"/>
      <c r="H2602"/>
      <c r="I2602"/>
      <c r="J2602"/>
    </row>
    <row r="2603" spans="2:10" x14ac:dyDescent="0.25">
      <c r="B2603" s="260"/>
      <c r="C2603" s="260"/>
      <c r="D2603" s="260"/>
      <c r="E2603"/>
      <c r="F2603"/>
      <c r="G2603"/>
      <c r="H2603"/>
      <c r="I2603"/>
      <c r="J2603"/>
    </row>
    <row r="2604" spans="2:10" x14ac:dyDescent="0.25">
      <c r="B2604" s="260"/>
      <c r="C2604" s="260"/>
      <c r="D2604" s="260"/>
      <c r="E2604"/>
      <c r="F2604"/>
      <c r="G2604"/>
      <c r="H2604"/>
      <c r="I2604"/>
      <c r="J2604"/>
    </row>
    <row r="2605" spans="2:10" x14ac:dyDescent="0.25">
      <c r="B2605" s="260"/>
      <c r="C2605" s="260"/>
      <c r="D2605" s="260"/>
      <c r="E2605"/>
      <c r="F2605"/>
      <c r="G2605"/>
      <c r="H2605"/>
      <c r="I2605"/>
      <c r="J2605"/>
    </row>
    <row r="2606" spans="2:10" x14ac:dyDescent="0.25">
      <c r="B2606" s="260"/>
      <c r="C2606" s="260"/>
      <c r="D2606" s="260"/>
      <c r="E2606"/>
      <c r="F2606"/>
      <c r="G2606"/>
      <c r="H2606"/>
      <c r="I2606"/>
      <c r="J2606"/>
    </row>
    <row r="2607" spans="2:10" x14ac:dyDescent="0.25">
      <c r="B2607" s="260"/>
      <c r="C2607" s="260"/>
      <c r="D2607" s="260"/>
      <c r="E2607"/>
      <c r="F2607"/>
      <c r="G2607"/>
      <c r="H2607"/>
      <c r="I2607"/>
      <c r="J2607"/>
    </row>
    <row r="2608" spans="2:10" x14ac:dyDescent="0.25">
      <c r="B2608" s="260"/>
      <c r="C2608" s="260"/>
      <c r="D2608" s="260"/>
      <c r="E2608"/>
      <c r="F2608"/>
      <c r="G2608"/>
      <c r="H2608"/>
      <c r="I2608"/>
      <c r="J2608"/>
    </row>
    <row r="2609" spans="2:10" x14ac:dyDescent="0.25">
      <c r="B2609" s="260"/>
      <c r="C2609" s="260"/>
      <c r="D2609" s="260"/>
      <c r="E2609"/>
      <c r="F2609"/>
      <c r="G2609"/>
      <c r="H2609"/>
      <c r="I2609"/>
      <c r="J2609"/>
    </row>
    <row r="2610" spans="2:10" x14ac:dyDescent="0.25">
      <c r="B2610" s="260"/>
      <c r="C2610" s="260"/>
      <c r="D2610" s="260"/>
      <c r="E2610"/>
      <c r="F2610"/>
      <c r="G2610"/>
      <c r="H2610"/>
      <c r="I2610"/>
      <c r="J2610"/>
    </row>
    <row r="2611" spans="2:10" x14ac:dyDescent="0.25">
      <c r="B2611" s="260"/>
      <c r="C2611" s="260"/>
      <c r="D2611" s="260"/>
      <c r="E2611"/>
      <c r="F2611"/>
      <c r="G2611"/>
      <c r="H2611"/>
      <c r="I2611"/>
      <c r="J2611"/>
    </row>
    <row r="2612" spans="2:10" x14ac:dyDescent="0.25">
      <c r="B2612" s="260"/>
      <c r="C2612" s="260"/>
      <c r="D2612" s="260"/>
      <c r="E2612"/>
      <c r="F2612"/>
      <c r="G2612"/>
      <c r="H2612"/>
      <c r="I2612"/>
      <c r="J2612"/>
    </row>
    <row r="2613" spans="2:10" x14ac:dyDescent="0.25">
      <c r="B2613" s="260"/>
      <c r="C2613" s="260"/>
      <c r="D2613" s="260"/>
      <c r="E2613"/>
      <c r="F2613"/>
      <c r="G2613"/>
      <c r="H2613"/>
      <c r="I2613"/>
      <c r="J2613"/>
    </row>
    <row r="2614" spans="2:10" x14ac:dyDescent="0.25">
      <c r="B2614" s="260"/>
      <c r="C2614" s="260"/>
      <c r="D2614" s="260"/>
      <c r="E2614"/>
      <c r="F2614"/>
      <c r="G2614"/>
      <c r="H2614"/>
      <c r="I2614"/>
      <c r="J2614"/>
    </row>
    <row r="2615" spans="2:10" x14ac:dyDescent="0.25">
      <c r="B2615" s="260"/>
      <c r="C2615" s="260"/>
      <c r="D2615" s="260"/>
      <c r="E2615"/>
      <c r="F2615"/>
      <c r="G2615"/>
      <c r="H2615"/>
      <c r="I2615"/>
      <c r="J2615"/>
    </row>
    <row r="2616" spans="2:10" x14ac:dyDescent="0.25">
      <c r="B2616" s="260"/>
      <c r="C2616" s="260"/>
      <c r="D2616" s="260"/>
      <c r="E2616"/>
      <c r="F2616"/>
      <c r="G2616"/>
      <c r="H2616"/>
      <c r="I2616"/>
      <c r="J2616"/>
    </row>
    <row r="2617" spans="2:10" x14ac:dyDescent="0.25">
      <c r="B2617" s="260"/>
      <c r="C2617" s="260"/>
      <c r="D2617" s="260"/>
      <c r="E2617"/>
      <c r="F2617"/>
      <c r="G2617"/>
      <c r="H2617"/>
      <c r="I2617"/>
      <c r="J2617"/>
    </row>
    <row r="2618" spans="2:10" x14ac:dyDescent="0.25">
      <c r="B2618" s="260"/>
      <c r="C2618" s="260"/>
      <c r="D2618" s="260"/>
      <c r="E2618"/>
      <c r="F2618"/>
      <c r="G2618"/>
      <c r="H2618"/>
      <c r="I2618"/>
      <c r="J2618"/>
    </row>
    <row r="2619" spans="2:10" x14ac:dyDescent="0.25">
      <c r="B2619" s="260"/>
      <c r="C2619" s="260"/>
      <c r="D2619" s="260"/>
      <c r="E2619"/>
      <c r="F2619"/>
      <c r="G2619"/>
      <c r="H2619"/>
      <c r="I2619"/>
      <c r="J2619"/>
    </row>
    <row r="2620" spans="2:10" x14ac:dyDescent="0.25">
      <c r="B2620" s="260"/>
      <c r="C2620" s="260"/>
      <c r="D2620" s="260"/>
      <c r="E2620"/>
      <c r="F2620"/>
      <c r="G2620"/>
      <c r="H2620"/>
      <c r="I2620"/>
      <c r="J2620"/>
    </row>
    <row r="2621" spans="2:10" x14ac:dyDescent="0.25">
      <c r="B2621" s="260"/>
      <c r="C2621" s="260"/>
      <c r="D2621" s="260"/>
      <c r="E2621"/>
      <c r="F2621"/>
      <c r="G2621"/>
      <c r="H2621"/>
      <c r="I2621"/>
      <c r="J2621"/>
    </row>
    <row r="2622" spans="2:10" x14ac:dyDescent="0.25">
      <c r="B2622" s="260"/>
      <c r="C2622" s="260"/>
      <c r="D2622" s="260"/>
      <c r="E2622"/>
      <c r="F2622"/>
      <c r="G2622"/>
      <c r="H2622"/>
      <c r="I2622"/>
      <c r="J2622"/>
    </row>
    <row r="2623" spans="2:10" x14ac:dyDescent="0.25">
      <c r="B2623" s="260"/>
      <c r="C2623" s="260"/>
      <c r="D2623" s="260"/>
      <c r="E2623"/>
      <c r="F2623"/>
      <c r="G2623"/>
      <c r="H2623"/>
      <c r="I2623"/>
      <c r="J2623"/>
    </row>
    <row r="2624" spans="2:10" x14ac:dyDescent="0.25">
      <c r="B2624" s="260"/>
      <c r="C2624" s="260"/>
      <c r="D2624" s="260"/>
      <c r="E2624"/>
      <c r="F2624"/>
      <c r="G2624"/>
      <c r="H2624"/>
      <c r="I2624"/>
      <c r="J2624"/>
    </row>
    <row r="2625" spans="2:10" x14ac:dyDescent="0.25">
      <c r="B2625" s="260"/>
      <c r="C2625" s="260"/>
      <c r="D2625" s="260"/>
      <c r="E2625"/>
      <c r="F2625"/>
      <c r="G2625"/>
      <c r="H2625"/>
      <c r="I2625"/>
      <c r="J2625"/>
    </row>
    <row r="2626" spans="2:10" x14ac:dyDescent="0.25">
      <c r="B2626" s="260"/>
      <c r="C2626" s="260"/>
      <c r="D2626" s="260"/>
      <c r="E2626"/>
      <c r="F2626"/>
      <c r="G2626"/>
      <c r="H2626"/>
      <c r="I2626"/>
      <c r="J2626"/>
    </row>
    <row r="2627" spans="2:10" x14ac:dyDescent="0.25">
      <c r="B2627" s="260"/>
      <c r="C2627" s="260"/>
      <c r="D2627" s="260"/>
      <c r="E2627"/>
      <c r="F2627"/>
      <c r="G2627"/>
      <c r="H2627"/>
      <c r="I2627"/>
      <c r="J2627"/>
    </row>
    <row r="2628" spans="2:10" x14ac:dyDescent="0.25">
      <c r="B2628" s="260"/>
      <c r="C2628" s="260"/>
      <c r="D2628" s="260"/>
      <c r="E2628"/>
      <c r="F2628"/>
      <c r="G2628"/>
      <c r="H2628"/>
      <c r="I2628"/>
      <c r="J2628"/>
    </row>
    <row r="2629" spans="2:10" x14ac:dyDescent="0.25">
      <c r="B2629" s="260"/>
      <c r="C2629" s="260"/>
      <c r="D2629" s="260"/>
      <c r="E2629"/>
      <c r="F2629"/>
      <c r="G2629"/>
      <c r="H2629"/>
      <c r="I2629"/>
      <c r="J2629"/>
    </row>
    <row r="2630" spans="2:10" x14ac:dyDescent="0.25">
      <c r="B2630" s="260"/>
      <c r="C2630" s="260"/>
      <c r="D2630" s="260"/>
      <c r="E2630"/>
      <c r="F2630"/>
      <c r="G2630"/>
      <c r="H2630"/>
      <c r="I2630"/>
      <c r="J2630"/>
    </row>
    <row r="2631" spans="2:10" x14ac:dyDescent="0.25">
      <c r="B2631" s="260"/>
      <c r="C2631" s="260"/>
      <c r="D2631" s="260"/>
      <c r="E2631"/>
      <c r="F2631"/>
      <c r="G2631"/>
      <c r="H2631"/>
      <c r="I2631"/>
      <c r="J2631"/>
    </row>
    <row r="2632" spans="2:10" x14ac:dyDescent="0.25">
      <c r="B2632" s="260"/>
      <c r="C2632" s="260"/>
      <c r="D2632" s="260"/>
      <c r="E2632"/>
      <c r="F2632"/>
      <c r="G2632"/>
      <c r="H2632"/>
      <c r="I2632"/>
      <c r="J2632"/>
    </row>
    <row r="2633" spans="2:10" x14ac:dyDescent="0.25">
      <c r="B2633" s="260"/>
      <c r="C2633" s="260"/>
      <c r="D2633" s="260"/>
      <c r="E2633"/>
      <c r="F2633"/>
      <c r="G2633"/>
      <c r="H2633"/>
      <c r="I2633"/>
      <c r="J2633"/>
    </row>
    <row r="2634" spans="2:10" x14ac:dyDescent="0.25">
      <c r="B2634" s="260"/>
      <c r="C2634" s="260"/>
      <c r="D2634" s="260"/>
      <c r="E2634"/>
      <c r="F2634"/>
      <c r="G2634"/>
      <c r="H2634"/>
      <c r="I2634"/>
      <c r="J2634"/>
    </row>
    <row r="2635" spans="2:10" x14ac:dyDescent="0.25">
      <c r="B2635" s="260"/>
      <c r="C2635" s="260"/>
      <c r="D2635" s="260"/>
      <c r="E2635"/>
      <c r="F2635"/>
      <c r="G2635"/>
      <c r="H2635"/>
      <c r="I2635"/>
      <c r="J2635"/>
    </row>
    <row r="2636" spans="2:10" x14ac:dyDescent="0.25">
      <c r="B2636" s="260"/>
      <c r="C2636" s="260"/>
      <c r="D2636" s="260"/>
      <c r="E2636"/>
      <c r="F2636"/>
      <c r="G2636"/>
      <c r="H2636"/>
      <c r="I2636"/>
      <c r="J2636"/>
    </row>
    <row r="2637" spans="2:10" x14ac:dyDescent="0.25">
      <c r="B2637" s="260"/>
      <c r="C2637" s="260"/>
      <c r="D2637" s="260"/>
      <c r="E2637"/>
      <c r="F2637"/>
      <c r="G2637"/>
      <c r="H2637"/>
      <c r="I2637"/>
      <c r="J2637"/>
    </row>
    <row r="2638" spans="2:10" x14ac:dyDescent="0.25">
      <c r="B2638" s="260"/>
      <c r="C2638" s="260"/>
      <c r="D2638" s="260"/>
      <c r="E2638"/>
      <c r="F2638"/>
      <c r="G2638"/>
      <c r="H2638"/>
      <c r="I2638"/>
      <c r="J2638"/>
    </row>
    <row r="2639" spans="2:10" x14ac:dyDescent="0.25">
      <c r="B2639" s="260"/>
      <c r="C2639" s="260"/>
      <c r="D2639" s="260"/>
      <c r="E2639"/>
      <c r="F2639"/>
      <c r="G2639"/>
      <c r="H2639"/>
      <c r="I2639"/>
      <c r="J2639"/>
    </row>
    <row r="2640" spans="2:10" x14ac:dyDescent="0.25">
      <c r="B2640" s="260"/>
      <c r="C2640" s="260"/>
      <c r="D2640" s="260"/>
      <c r="E2640"/>
      <c r="F2640"/>
      <c r="G2640"/>
      <c r="H2640"/>
      <c r="I2640"/>
      <c r="J2640"/>
    </row>
    <row r="2641" spans="2:10" x14ac:dyDescent="0.25">
      <c r="B2641" s="260"/>
      <c r="C2641" s="260"/>
      <c r="D2641" s="260"/>
      <c r="E2641"/>
      <c r="F2641"/>
      <c r="G2641"/>
      <c r="H2641"/>
      <c r="I2641"/>
      <c r="J2641"/>
    </row>
    <row r="2642" spans="2:10" x14ac:dyDescent="0.25">
      <c r="B2642" s="260"/>
      <c r="C2642" s="260"/>
      <c r="D2642" s="260"/>
      <c r="E2642"/>
      <c r="F2642"/>
      <c r="G2642"/>
      <c r="H2642"/>
      <c r="I2642"/>
      <c r="J2642"/>
    </row>
    <row r="2643" spans="2:10" x14ac:dyDescent="0.25">
      <c r="B2643" s="260"/>
      <c r="C2643" s="260"/>
      <c r="D2643" s="260"/>
      <c r="E2643"/>
      <c r="F2643"/>
      <c r="G2643"/>
      <c r="H2643"/>
      <c r="I2643"/>
      <c r="J2643"/>
    </row>
    <row r="2644" spans="2:10" x14ac:dyDescent="0.25">
      <c r="B2644" s="260"/>
      <c r="C2644" s="260"/>
      <c r="D2644" s="260"/>
      <c r="E2644"/>
      <c r="F2644"/>
      <c r="G2644"/>
      <c r="H2644"/>
      <c r="I2644"/>
      <c r="J2644"/>
    </row>
    <row r="2645" spans="2:10" x14ac:dyDescent="0.25">
      <c r="B2645" s="260"/>
      <c r="C2645" s="260"/>
      <c r="D2645" s="260"/>
      <c r="E2645"/>
      <c r="F2645"/>
      <c r="G2645"/>
      <c r="H2645"/>
      <c r="I2645"/>
      <c r="J2645"/>
    </row>
    <row r="2646" spans="2:10" x14ac:dyDescent="0.25">
      <c r="B2646" s="260"/>
      <c r="C2646" s="260"/>
      <c r="D2646" s="260"/>
      <c r="E2646"/>
      <c r="F2646"/>
      <c r="G2646"/>
      <c r="H2646"/>
      <c r="I2646"/>
      <c r="J2646"/>
    </row>
    <row r="2647" spans="2:10" x14ac:dyDescent="0.25">
      <c r="B2647" s="260"/>
      <c r="C2647" s="260"/>
      <c r="D2647" s="260"/>
      <c r="E2647"/>
      <c r="F2647"/>
      <c r="G2647"/>
      <c r="H2647"/>
      <c r="I2647"/>
      <c r="J2647"/>
    </row>
    <row r="2648" spans="2:10" x14ac:dyDescent="0.25">
      <c r="B2648" s="260"/>
      <c r="C2648" s="260"/>
      <c r="D2648" s="260"/>
      <c r="E2648"/>
      <c r="F2648"/>
      <c r="G2648"/>
      <c r="H2648"/>
      <c r="I2648"/>
      <c r="J2648"/>
    </row>
    <row r="2649" spans="2:10" x14ac:dyDescent="0.25">
      <c r="B2649" s="260"/>
      <c r="C2649" s="260"/>
      <c r="D2649" s="260"/>
      <c r="E2649"/>
      <c r="F2649"/>
      <c r="G2649"/>
      <c r="H2649"/>
      <c r="I2649"/>
      <c r="J2649"/>
    </row>
    <row r="2650" spans="2:10" x14ac:dyDescent="0.25">
      <c r="B2650" s="260"/>
      <c r="C2650" s="260"/>
      <c r="D2650" s="260"/>
      <c r="E2650"/>
      <c r="F2650"/>
      <c r="G2650"/>
      <c r="H2650"/>
      <c r="I2650"/>
      <c r="J2650"/>
    </row>
    <row r="2651" spans="2:10" x14ac:dyDescent="0.25">
      <c r="B2651" s="260"/>
      <c r="C2651" s="260"/>
      <c r="D2651" s="260"/>
      <c r="E2651"/>
      <c r="F2651"/>
      <c r="G2651"/>
      <c r="H2651"/>
      <c r="I2651"/>
      <c r="J2651"/>
    </row>
    <row r="2652" spans="2:10" x14ac:dyDescent="0.25">
      <c r="B2652" s="260"/>
      <c r="C2652" s="260"/>
      <c r="D2652" s="260"/>
      <c r="E2652"/>
      <c r="F2652"/>
      <c r="G2652"/>
      <c r="H2652"/>
      <c r="I2652"/>
      <c r="J2652"/>
    </row>
    <row r="2653" spans="2:10" x14ac:dyDescent="0.25">
      <c r="B2653" s="260"/>
      <c r="C2653" s="260"/>
      <c r="D2653" s="260"/>
      <c r="E2653"/>
      <c r="F2653"/>
      <c r="G2653"/>
      <c r="H2653"/>
      <c r="I2653"/>
      <c r="J2653"/>
    </row>
    <row r="2654" spans="2:10" x14ac:dyDescent="0.25">
      <c r="B2654" s="260"/>
      <c r="C2654" s="260"/>
      <c r="D2654" s="260"/>
      <c r="E2654"/>
      <c r="F2654"/>
      <c r="G2654"/>
      <c r="H2654"/>
      <c r="I2654"/>
      <c r="J2654"/>
    </row>
    <row r="2655" spans="2:10" x14ac:dyDescent="0.25">
      <c r="B2655" s="260"/>
      <c r="C2655" s="260"/>
      <c r="D2655" s="260"/>
      <c r="E2655"/>
      <c r="F2655"/>
      <c r="G2655"/>
      <c r="H2655"/>
      <c r="I2655"/>
      <c r="J2655"/>
    </row>
    <row r="2656" spans="2:10" x14ac:dyDescent="0.25">
      <c r="B2656" s="260"/>
      <c r="C2656" s="260"/>
      <c r="D2656" s="260"/>
      <c r="E2656"/>
      <c r="F2656"/>
      <c r="G2656"/>
      <c r="H2656"/>
      <c r="I2656"/>
      <c r="J2656"/>
    </row>
    <row r="2657" spans="2:10" x14ac:dyDescent="0.25">
      <c r="B2657" s="260"/>
      <c r="C2657" s="260"/>
      <c r="D2657" s="260"/>
      <c r="E2657"/>
      <c r="F2657"/>
      <c r="G2657"/>
      <c r="H2657"/>
      <c r="I2657"/>
      <c r="J2657"/>
    </row>
    <row r="2658" spans="2:10" x14ac:dyDescent="0.25">
      <c r="B2658" s="260"/>
      <c r="C2658" s="260"/>
      <c r="D2658" s="260"/>
      <c r="E2658"/>
      <c r="F2658"/>
      <c r="G2658"/>
      <c r="H2658"/>
      <c r="I2658"/>
      <c r="J2658"/>
    </row>
    <row r="2659" spans="2:10" x14ac:dyDescent="0.25">
      <c r="B2659" s="260"/>
      <c r="C2659" s="260"/>
      <c r="D2659" s="260"/>
      <c r="E2659"/>
      <c r="F2659"/>
      <c r="G2659"/>
      <c r="H2659"/>
      <c r="I2659"/>
      <c r="J2659"/>
    </row>
    <row r="2660" spans="2:10" x14ac:dyDescent="0.25">
      <c r="B2660" s="260"/>
      <c r="C2660" s="260"/>
      <c r="D2660" s="260"/>
      <c r="E2660"/>
      <c r="F2660"/>
      <c r="G2660"/>
      <c r="H2660"/>
      <c r="I2660"/>
      <c r="J2660"/>
    </row>
    <row r="2661" spans="2:10" x14ac:dyDescent="0.25">
      <c r="B2661" s="260"/>
      <c r="C2661" s="260"/>
      <c r="D2661" s="260"/>
      <c r="E2661"/>
      <c r="F2661"/>
      <c r="G2661"/>
      <c r="H2661"/>
      <c r="I2661"/>
      <c r="J2661"/>
    </row>
    <row r="2662" spans="2:10" x14ac:dyDescent="0.25">
      <c r="B2662" s="260"/>
      <c r="C2662" s="260"/>
      <c r="D2662" s="260"/>
      <c r="E2662"/>
      <c r="F2662"/>
      <c r="G2662"/>
      <c r="H2662"/>
      <c r="I2662"/>
      <c r="J2662"/>
    </row>
    <row r="2663" spans="2:10" x14ac:dyDescent="0.25">
      <c r="B2663" s="260"/>
      <c r="C2663" s="260"/>
      <c r="D2663" s="260"/>
      <c r="E2663"/>
      <c r="F2663"/>
      <c r="G2663"/>
      <c r="H2663"/>
      <c r="I2663"/>
      <c r="J2663"/>
    </row>
    <row r="2664" spans="2:10" x14ac:dyDescent="0.25">
      <c r="B2664" s="260"/>
      <c r="C2664" s="260"/>
      <c r="D2664" s="260"/>
      <c r="E2664"/>
      <c r="F2664"/>
      <c r="G2664"/>
      <c r="H2664"/>
      <c r="I2664"/>
      <c r="J2664"/>
    </row>
    <row r="2665" spans="2:10" x14ac:dyDescent="0.25">
      <c r="B2665" s="260"/>
      <c r="C2665" s="260"/>
      <c r="D2665" s="260"/>
      <c r="E2665"/>
      <c r="F2665"/>
      <c r="G2665"/>
      <c r="H2665"/>
      <c r="I2665"/>
      <c r="J2665"/>
    </row>
    <row r="2666" spans="2:10" x14ac:dyDescent="0.25">
      <c r="B2666" s="260"/>
      <c r="C2666" s="260"/>
      <c r="D2666" s="260"/>
      <c r="E2666"/>
      <c r="F2666"/>
      <c r="G2666"/>
      <c r="H2666"/>
      <c r="I2666"/>
      <c r="J2666"/>
    </row>
    <row r="2667" spans="2:10" x14ac:dyDescent="0.25">
      <c r="B2667" s="260"/>
      <c r="C2667" s="260"/>
      <c r="D2667" s="260"/>
      <c r="E2667"/>
      <c r="F2667"/>
      <c r="G2667"/>
      <c r="H2667"/>
      <c r="I2667"/>
      <c r="J2667"/>
    </row>
    <row r="2668" spans="2:10" x14ac:dyDescent="0.25">
      <c r="B2668" s="260"/>
      <c r="C2668" s="260"/>
      <c r="D2668" s="260"/>
      <c r="E2668"/>
      <c r="F2668"/>
      <c r="G2668"/>
      <c r="H2668"/>
      <c r="I2668"/>
      <c r="J2668"/>
    </row>
    <row r="2669" spans="2:10" x14ac:dyDescent="0.25">
      <c r="B2669" s="260"/>
      <c r="C2669" s="260"/>
      <c r="D2669" s="260"/>
      <c r="E2669"/>
      <c r="F2669"/>
      <c r="G2669"/>
      <c r="H2669"/>
      <c r="I2669"/>
      <c r="J2669"/>
    </row>
    <row r="2670" spans="2:10" x14ac:dyDescent="0.25">
      <c r="B2670" s="260"/>
      <c r="C2670" s="260"/>
      <c r="D2670" s="260"/>
      <c r="E2670"/>
      <c r="F2670"/>
      <c r="G2670"/>
      <c r="H2670"/>
      <c r="I2670"/>
      <c r="J2670"/>
    </row>
    <row r="2671" spans="2:10" x14ac:dyDescent="0.25">
      <c r="B2671" s="260"/>
      <c r="C2671" s="260"/>
      <c r="D2671" s="260"/>
      <c r="E2671"/>
      <c r="F2671"/>
      <c r="G2671"/>
      <c r="H2671"/>
      <c r="I2671"/>
      <c r="J2671"/>
    </row>
    <row r="2672" spans="2:10" x14ac:dyDescent="0.25">
      <c r="B2672" s="260"/>
      <c r="C2672" s="260"/>
      <c r="D2672" s="260"/>
      <c r="E2672"/>
      <c r="F2672"/>
      <c r="G2672"/>
      <c r="H2672"/>
      <c r="I2672"/>
      <c r="J2672"/>
    </row>
    <row r="2673" spans="2:10" x14ac:dyDescent="0.25">
      <c r="B2673" s="260"/>
      <c r="C2673" s="260"/>
      <c r="D2673" s="260"/>
      <c r="E2673"/>
      <c r="F2673"/>
      <c r="G2673"/>
      <c r="H2673"/>
      <c r="I2673"/>
      <c r="J2673"/>
    </row>
    <row r="2674" spans="2:10" x14ac:dyDescent="0.25">
      <c r="B2674" s="260"/>
      <c r="C2674" s="260"/>
      <c r="D2674" s="260"/>
      <c r="E2674"/>
      <c r="F2674"/>
      <c r="G2674"/>
      <c r="H2674"/>
      <c r="I2674"/>
      <c r="J2674"/>
    </row>
    <row r="2675" spans="2:10" x14ac:dyDescent="0.25">
      <c r="B2675" s="260"/>
      <c r="C2675" s="260"/>
      <c r="D2675" s="260"/>
      <c r="E2675"/>
      <c r="F2675"/>
      <c r="G2675"/>
      <c r="H2675"/>
      <c r="I2675"/>
      <c r="J2675"/>
    </row>
    <row r="2676" spans="2:10" x14ac:dyDescent="0.25">
      <c r="B2676" s="260"/>
      <c r="C2676" s="260"/>
      <c r="D2676" s="260"/>
      <c r="E2676"/>
      <c r="F2676"/>
      <c r="G2676"/>
      <c r="H2676"/>
      <c r="I2676"/>
      <c r="J2676"/>
    </row>
    <row r="2677" spans="2:10" x14ac:dyDescent="0.25">
      <c r="B2677" s="260"/>
      <c r="C2677" s="260"/>
      <c r="D2677" s="260"/>
      <c r="E2677"/>
      <c r="F2677"/>
      <c r="G2677"/>
      <c r="H2677"/>
      <c r="I2677"/>
      <c r="J2677"/>
    </row>
    <row r="2678" spans="2:10" x14ac:dyDescent="0.25">
      <c r="B2678" s="260"/>
      <c r="C2678" s="260"/>
      <c r="D2678" s="260"/>
      <c r="E2678"/>
      <c r="F2678"/>
      <c r="G2678"/>
      <c r="H2678"/>
      <c r="I2678"/>
      <c r="J2678"/>
    </row>
    <row r="2679" spans="2:10" x14ac:dyDescent="0.25">
      <c r="B2679" s="260"/>
      <c r="C2679" s="260"/>
      <c r="D2679" s="260"/>
      <c r="E2679"/>
      <c r="F2679"/>
      <c r="G2679"/>
      <c r="H2679"/>
      <c r="I2679"/>
      <c r="J2679"/>
    </row>
    <row r="2680" spans="2:10" x14ac:dyDescent="0.25">
      <c r="B2680" s="260"/>
      <c r="C2680" s="260"/>
      <c r="D2680" s="260"/>
      <c r="E2680"/>
      <c r="F2680"/>
      <c r="G2680"/>
      <c r="H2680"/>
      <c r="I2680"/>
      <c r="J2680"/>
    </row>
    <row r="2681" spans="2:10" x14ac:dyDescent="0.25">
      <c r="B2681" s="260"/>
      <c r="C2681" s="260"/>
      <c r="D2681" s="260"/>
      <c r="E2681"/>
      <c r="F2681"/>
      <c r="G2681"/>
      <c r="H2681"/>
      <c r="I2681"/>
      <c r="J2681"/>
    </row>
    <row r="2682" spans="2:10" x14ac:dyDescent="0.25">
      <c r="B2682" s="260"/>
      <c r="C2682" s="260"/>
      <c r="D2682" s="260"/>
      <c r="E2682"/>
      <c r="F2682"/>
      <c r="G2682"/>
      <c r="H2682"/>
      <c r="I2682"/>
      <c r="J2682"/>
    </row>
    <row r="2683" spans="2:10" x14ac:dyDescent="0.25">
      <c r="B2683" s="260"/>
      <c r="C2683" s="260"/>
      <c r="D2683" s="260"/>
      <c r="E2683"/>
      <c r="F2683"/>
      <c r="G2683"/>
      <c r="H2683"/>
      <c r="I2683"/>
      <c r="J2683"/>
    </row>
    <row r="2684" spans="2:10" x14ac:dyDescent="0.25">
      <c r="B2684" s="260"/>
      <c r="C2684" s="260"/>
      <c r="D2684" s="260"/>
      <c r="E2684"/>
      <c r="F2684"/>
      <c r="G2684"/>
      <c r="H2684"/>
      <c r="I2684"/>
      <c r="J2684"/>
    </row>
    <row r="2685" spans="2:10" x14ac:dyDescent="0.25">
      <c r="B2685" s="260"/>
      <c r="C2685" s="260"/>
      <c r="D2685" s="260"/>
      <c r="E2685"/>
      <c r="F2685"/>
      <c r="G2685"/>
      <c r="H2685"/>
      <c r="I2685"/>
      <c r="J2685"/>
    </row>
    <row r="2686" spans="2:10" x14ac:dyDescent="0.25">
      <c r="B2686" s="260"/>
      <c r="C2686" s="260"/>
      <c r="D2686" s="260"/>
      <c r="E2686"/>
      <c r="F2686"/>
      <c r="G2686"/>
      <c r="H2686"/>
      <c r="I2686"/>
      <c r="J2686"/>
    </row>
    <row r="2687" spans="2:10" x14ac:dyDescent="0.25">
      <c r="B2687" s="260"/>
      <c r="C2687" s="260"/>
      <c r="D2687" s="260"/>
      <c r="E2687"/>
      <c r="F2687"/>
      <c r="G2687"/>
      <c r="H2687"/>
      <c r="I2687"/>
      <c r="J2687"/>
    </row>
    <row r="2688" spans="2:10" x14ac:dyDescent="0.25">
      <c r="B2688" s="260"/>
      <c r="C2688" s="260"/>
      <c r="D2688" s="260"/>
      <c r="E2688"/>
      <c r="F2688"/>
      <c r="G2688"/>
      <c r="H2688"/>
      <c r="I2688"/>
      <c r="J2688"/>
    </row>
    <row r="2689" spans="2:10" x14ac:dyDescent="0.25">
      <c r="B2689" s="260"/>
      <c r="C2689" s="260"/>
      <c r="D2689" s="260"/>
      <c r="E2689"/>
      <c r="F2689"/>
      <c r="G2689"/>
      <c r="H2689"/>
      <c r="I2689"/>
      <c r="J2689"/>
    </row>
    <row r="2690" spans="2:10" x14ac:dyDescent="0.25">
      <c r="B2690" s="260"/>
      <c r="C2690" s="260"/>
      <c r="D2690" s="260"/>
      <c r="E2690"/>
      <c r="F2690"/>
      <c r="G2690"/>
      <c r="H2690"/>
      <c r="I2690"/>
      <c r="J2690"/>
    </row>
    <row r="2691" spans="2:10" x14ac:dyDescent="0.25">
      <c r="B2691" s="260"/>
      <c r="C2691" s="260"/>
      <c r="D2691" s="260"/>
      <c r="E2691"/>
      <c r="F2691"/>
      <c r="G2691"/>
      <c r="H2691"/>
      <c r="I2691"/>
      <c r="J2691"/>
    </row>
    <row r="2692" spans="2:10" x14ac:dyDescent="0.25">
      <c r="B2692" s="260"/>
      <c r="C2692" s="260"/>
      <c r="D2692" s="260"/>
      <c r="E2692"/>
      <c r="F2692"/>
      <c r="G2692"/>
      <c r="H2692"/>
      <c r="I2692"/>
      <c r="J2692"/>
    </row>
    <row r="2693" spans="2:10" x14ac:dyDescent="0.25">
      <c r="B2693" s="260"/>
      <c r="C2693" s="260"/>
      <c r="D2693" s="260"/>
      <c r="E2693"/>
      <c r="F2693"/>
      <c r="G2693"/>
      <c r="H2693"/>
      <c r="I2693"/>
      <c r="J2693"/>
    </row>
    <row r="2694" spans="2:10" x14ac:dyDescent="0.25">
      <c r="B2694" s="260"/>
      <c r="C2694" s="260"/>
      <c r="D2694" s="260"/>
      <c r="E2694"/>
      <c r="F2694"/>
      <c r="G2694"/>
      <c r="H2694"/>
      <c r="I2694"/>
      <c r="J2694"/>
    </row>
    <row r="2695" spans="2:10" x14ac:dyDescent="0.25">
      <c r="B2695" s="260"/>
      <c r="C2695" s="260"/>
      <c r="D2695" s="260"/>
      <c r="E2695"/>
      <c r="F2695"/>
      <c r="G2695"/>
      <c r="H2695"/>
      <c r="I2695"/>
      <c r="J2695"/>
    </row>
    <row r="2696" spans="2:10" x14ac:dyDescent="0.25">
      <c r="B2696" s="260"/>
      <c r="C2696" s="260"/>
      <c r="D2696" s="260"/>
      <c r="E2696"/>
      <c r="F2696"/>
      <c r="G2696"/>
      <c r="H2696"/>
      <c r="I2696"/>
      <c r="J2696"/>
    </row>
    <row r="2697" spans="2:10" x14ac:dyDescent="0.25">
      <c r="B2697" s="260"/>
      <c r="C2697" s="260"/>
      <c r="D2697" s="260"/>
      <c r="E2697"/>
      <c r="F2697"/>
      <c r="G2697"/>
      <c r="H2697"/>
      <c r="I2697"/>
      <c r="J2697"/>
    </row>
    <row r="2698" spans="2:10" x14ac:dyDescent="0.25">
      <c r="B2698" s="260"/>
      <c r="C2698" s="260"/>
      <c r="D2698" s="260"/>
      <c r="E2698"/>
      <c r="F2698"/>
      <c r="G2698"/>
      <c r="H2698"/>
      <c r="I2698"/>
      <c r="J2698"/>
    </row>
    <row r="2699" spans="2:10" x14ac:dyDescent="0.25">
      <c r="B2699" s="260"/>
      <c r="C2699" s="260"/>
      <c r="D2699" s="260"/>
      <c r="E2699"/>
      <c r="F2699"/>
      <c r="G2699"/>
      <c r="H2699"/>
      <c r="I2699"/>
      <c r="J2699"/>
    </row>
    <row r="2700" spans="2:10" x14ac:dyDescent="0.25">
      <c r="B2700" s="260"/>
      <c r="C2700" s="260"/>
      <c r="D2700" s="260"/>
      <c r="E2700"/>
      <c r="F2700"/>
      <c r="G2700"/>
      <c r="H2700"/>
      <c r="I2700"/>
      <c r="J2700"/>
    </row>
    <row r="2701" spans="2:10" x14ac:dyDescent="0.25">
      <c r="B2701" s="260"/>
      <c r="C2701" s="260"/>
      <c r="D2701" s="260"/>
      <c r="E2701"/>
      <c r="F2701"/>
      <c r="G2701"/>
      <c r="H2701"/>
      <c r="I2701"/>
      <c r="J2701"/>
    </row>
    <row r="2702" spans="2:10" x14ac:dyDescent="0.25">
      <c r="B2702" s="260"/>
      <c r="C2702" s="260"/>
      <c r="D2702" s="260"/>
      <c r="E2702"/>
      <c r="F2702"/>
      <c r="G2702"/>
      <c r="H2702"/>
      <c r="I2702"/>
      <c r="J2702"/>
    </row>
    <row r="2703" spans="2:10" x14ac:dyDescent="0.25">
      <c r="B2703" s="260"/>
      <c r="C2703" s="260"/>
      <c r="D2703" s="260"/>
      <c r="E2703"/>
      <c r="F2703"/>
      <c r="G2703"/>
      <c r="H2703"/>
      <c r="I2703"/>
      <c r="J2703"/>
    </row>
    <row r="2704" spans="2:10" x14ac:dyDescent="0.25">
      <c r="B2704" s="260"/>
      <c r="C2704" s="260"/>
      <c r="D2704" s="260"/>
      <c r="E2704"/>
      <c r="F2704"/>
      <c r="G2704"/>
      <c r="H2704"/>
      <c r="I2704"/>
      <c r="J2704"/>
    </row>
    <row r="2705" spans="2:10" x14ac:dyDescent="0.25">
      <c r="B2705" s="260"/>
      <c r="C2705" s="260"/>
      <c r="D2705" s="260"/>
      <c r="E2705"/>
      <c r="F2705"/>
      <c r="G2705"/>
      <c r="H2705"/>
      <c r="I2705"/>
      <c r="J2705"/>
    </row>
    <row r="2706" spans="2:10" x14ac:dyDescent="0.25">
      <c r="B2706" s="260"/>
      <c r="C2706" s="260"/>
      <c r="D2706" s="260"/>
      <c r="E2706"/>
      <c r="F2706"/>
      <c r="G2706"/>
      <c r="H2706"/>
      <c r="I2706"/>
      <c r="J2706"/>
    </row>
    <row r="2707" spans="2:10" x14ac:dyDescent="0.25">
      <c r="B2707" s="260"/>
      <c r="C2707" s="260"/>
      <c r="D2707" s="260"/>
      <c r="E2707"/>
      <c r="F2707"/>
      <c r="G2707"/>
      <c r="H2707"/>
      <c r="I2707"/>
      <c r="J2707"/>
    </row>
    <row r="2708" spans="2:10" x14ac:dyDescent="0.25">
      <c r="B2708" s="260"/>
      <c r="C2708" s="260"/>
      <c r="D2708" s="260"/>
      <c r="E2708"/>
      <c r="F2708"/>
      <c r="G2708"/>
      <c r="H2708"/>
      <c r="I2708"/>
      <c r="J2708"/>
    </row>
    <row r="2709" spans="2:10" x14ac:dyDescent="0.25">
      <c r="B2709" s="260"/>
      <c r="C2709" s="260"/>
      <c r="D2709" s="260"/>
      <c r="E2709"/>
      <c r="F2709"/>
      <c r="G2709"/>
      <c r="H2709"/>
      <c r="I2709"/>
      <c r="J2709"/>
    </row>
    <row r="2710" spans="2:10" x14ac:dyDescent="0.25">
      <c r="B2710" s="260"/>
      <c r="C2710" s="260"/>
      <c r="D2710" s="260"/>
      <c r="E2710"/>
      <c r="F2710"/>
      <c r="G2710"/>
      <c r="H2710"/>
      <c r="I2710"/>
      <c r="J2710"/>
    </row>
    <row r="2711" spans="2:10" x14ac:dyDescent="0.25">
      <c r="B2711" s="260"/>
      <c r="C2711" s="260"/>
      <c r="D2711" s="260"/>
      <c r="E2711"/>
      <c r="F2711"/>
      <c r="G2711"/>
      <c r="H2711"/>
      <c r="I2711"/>
      <c r="J2711"/>
    </row>
    <row r="2712" spans="2:10" x14ac:dyDescent="0.25">
      <c r="B2712" s="260"/>
      <c r="C2712" s="260"/>
      <c r="D2712" s="260"/>
      <c r="E2712"/>
      <c r="F2712"/>
      <c r="G2712"/>
      <c r="H2712"/>
      <c r="I2712"/>
      <c r="J2712"/>
    </row>
    <row r="2713" spans="2:10" x14ac:dyDescent="0.25">
      <c r="B2713" s="260"/>
      <c r="C2713" s="260"/>
      <c r="D2713" s="260"/>
      <c r="E2713"/>
      <c r="F2713"/>
      <c r="G2713"/>
      <c r="H2713"/>
      <c r="I2713"/>
      <c r="J2713"/>
    </row>
    <row r="2714" spans="2:10" x14ac:dyDescent="0.25">
      <c r="B2714" s="260"/>
      <c r="C2714" s="260"/>
      <c r="D2714" s="260"/>
      <c r="E2714"/>
      <c r="F2714"/>
      <c r="G2714"/>
      <c r="H2714"/>
      <c r="I2714"/>
      <c r="J2714"/>
    </row>
    <row r="2715" spans="2:10" x14ac:dyDescent="0.25">
      <c r="B2715" s="260"/>
      <c r="C2715" s="260"/>
      <c r="D2715" s="260"/>
      <c r="E2715"/>
      <c r="F2715"/>
      <c r="G2715"/>
      <c r="H2715"/>
      <c r="I2715"/>
      <c r="J2715"/>
    </row>
    <row r="2716" spans="2:10" x14ac:dyDescent="0.25">
      <c r="B2716" s="260"/>
      <c r="C2716" s="260"/>
      <c r="D2716" s="260"/>
      <c r="E2716"/>
      <c r="F2716"/>
      <c r="G2716"/>
      <c r="H2716"/>
      <c r="I2716"/>
      <c r="J2716"/>
    </row>
    <row r="2717" spans="2:10" x14ac:dyDescent="0.25">
      <c r="B2717" s="260"/>
      <c r="C2717" s="260"/>
      <c r="D2717" s="260"/>
      <c r="E2717"/>
      <c r="F2717"/>
      <c r="G2717"/>
      <c r="H2717"/>
      <c r="I2717"/>
      <c r="J2717"/>
    </row>
    <row r="2718" spans="2:10" x14ac:dyDescent="0.25">
      <c r="B2718" s="260"/>
      <c r="C2718" s="260"/>
      <c r="D2718" s="260"/>
      <c r="E2718"/>
      <c r="F2718"/>
      <c r="G2718"/>
      <c r="H2718"/>
      <c r="I2718"/>
      <c r="J2718"/>
    </row>
    <row r="2719" spans="2:10" x14ac:dyDescent="0.25">
      <c r="B2719" s="260"/>
      <c r="C2719" s="260"/>
      <c r="D2719" s="260"/>
      <c r="E2719"/>
      <c r="F2719"/>
      <c r="G2719"/>
      <c r="H2719"/>
      <c r="I2719"/>
      <c r="J2719"/>
    </row>
    <row r="2720" spans="2:10" x14ac:dyDescent="0.25">
      <c r="B2720" s="260"/>
      <c r="C2720" s="260"/>
      <c r="D2720" s="260"/>
      <c r="E2720"/>
      <c r="F2720"/>
      <c r="G2720"/>
      <c r="H2720"/>
      <c r="I2720"/>
      <c r="J2720"/>
    </row>
    <row r="2721" spans="2:10" x14ac:dyDescent="0.25">
      <c r="B2721" s="260"/>
      <c r="C2721" s="260"/>
      <c r="D2721" s="260"/>
      <c r="E2721"/>
      <c r="F2721"/>
      <c r="G2721"/>
      <c r="H2721"/>
      <c r="I2721"/>
      <c r="J2721"/>
    </row>
    <row r="2722" spans="2:10" x14ac:dyDescent="0.25">
      <c r="B2722" s="260"/>
      <c r="C2722" s="260"/>
      <c r="D2722" s="260"/>
      <c r="E2722"/>
      <c r="F2722"/>
      <c r="G2722"/>
      <c r="H2722"/>
      <c r="I2722"/>
      <c r="J2722"/>
    </row>
    <row r="2723" spans="2:10" x14ac:dyDescent="0.25">
      <c r="B2723" s="260"/>
      <c r="C2723" s="260"/>
      <c r="D2723" s="260"/>
      <c r="E2723"/>
      <c r="F2723"/>
      <c r="G2723"/>
      <c r="H2723"/>
      <c r="I2723"/>
      <c r="J2723"/>
    </row>
    <row r="2724" spans="2:10" x14ac:dyDescent="0.25">
      <c r="B2724" s="260"/>
      <c r="C2724" s="260"/>
      <c r="D2724" s="260"/>
      <c r="E2724"/>
      <c r="F2724"/>
      <c r="G2724"/>
      <c r="H2724"/>
      <c r="I2724"/>
      <c r="J2724"/>
    </row>
    <row r="2725" spans="2:10" x14ac:dyDescent="0.25">
      <c r="B2725" s="260"/>
      <c r="C2725" s="260"/>
      <c r="D2725" s="260"/>
      <c r="E2725"/>
      <c r="F2725"/>
      <c r="G2725"/>
      <c r="H2725"/>
      <c r="I2725"/>
      <c r="J2725"/>
    </row>
    <row r="2726" spans="2:10" x14ac:dyDescent="0.25">
      <c r="B2726" s="260"/>
      <c r="C2726" s="260"/>
      <c r="D2726" s="260"/>
      <c r="E2726"/>
      <c r="F2726"/>
      <c r="G2726"/>
      <c r="H2726"/>
      <c r="I2726"/>
      <c r="J2726"/>
    </row>
    <row r="2727" spans="2:10" x14ac:dyDescent="0.25">
      <c r="B2727" s="260"/>
      <c r="C2727" s="260"/>
      <c r="D2727" s="260"/>
      <c r="E2727"/>
      <c r="F2727"/>
      <c r="G2727"/>
      <c r="H2727"/>
      <c r="I2727"/>
      <c r="J2727"/>
    </row>
    <row r="2728" spans="2:10" x14ac:dyDescent="0.25">
      <c r="B2728" s="260"/>
      <c r="C2728" s="260"/>
      <c r="D2728" s="260"/>
      <c r="E2728"/>
      <c r="F2728"/>
      <c r="G2728"/>
      <c r="H2728"/>
      <c r="I2728"/>
      <c r="J2728"/>
    </row>
    <row r="2729" spans="2:10" x14ac:dyDescent="0.25">
      <c r="B2729" s="260"/>
      <c r="C2729" s="260"/>
      <c r="D2729" s="260"/>
      <c r="E2729"/>
      <c r="F2729"/>
      <c r="G2729"/>
      <c r="H2729"/>
      <c r="I2729"/>
      <c r="J2729"/>
    </row>
    <row r="2730" spans="2:10" x14ac:dyDescent="0.25">
      <c r="B2730" s="260"/>
      <c r="C2730" s="260"/>
      <c r="D2730" s="260"/>
      <c r="E2730"/>
      <c r="F2730"/>
      <c r="G2730"/>
      <c r="H2730"/>
      <c r="I2730"/>
      <c r="J2730"/>
    </row>
    <row r="2731" spans="2:10" x14ac:dyDescent="0.25">
      <c r="B2731" s="260"/>
      <c r="C2731" s="260"/>
      <c r="D2731" s="260"/>
      <c r="E2731"/>
      <c r="F2731"/>
      <c r="G2731"/>
      <c r="H2731"/>
      <c r="I2731"/>
      <c r="J2731"/>
    </row>
    <row r="2732" spans="2:10" x14ac:dyDescent="0.25">
      <c r="B2732" s="260"/>
      <c r="C2732" s="260"/>
      <c r="D2732" s="260"/>
      <c r="E2732"/>
      <c r="F2732"/>
      <c r="G2732"/>
      <c r="H2732"/>
      <c r="I2732"/>
      <c r="J2732"/>
    </row>
    <row r="2733" spans="2:10" x14ac:dyDescent="0.25">
      <c r="B2733" s="260"/>
      <c r="C2733" s="260"/>
      <c r="D2733" s="260"/>
      <c r="E2733"/>
      <c r="F2733"/>
      <c r="G2733"/>
      <c r="H2733"/>
      <c r="I2733"/>
      <c r="J2733"/>
    </row>
    <row r="2734" spans="2:10" x14ac:dyDescent="0.25">
      <c r="B2734" s="260"/>
      <c r="C2734" s="260"/>
      <c r="D2734" s="260"/>
      <c r="E2734"/>
      <c r="F2734"/>
      <c r="G2734"/>
      <c r="H2734"/>
      <c r="I2734"/>
      <c r="J2734"/>
    </row>
    <row r="2735" spans="2:10" x14ac:dyDescent="0.25">
      <c r="B2735" s="260"/>
      <c r="C2735" s="260"/>
      <c r="D2735" s="260"/>
      <c r="E2735"/>
      <c r="F2735"/>
      <c r="G2735"/>
      <c r="H2735"/>
      <c r="I2735"/>
      <c r="J2735"/>
    </row>
    <row r="2736" spans="2:10" x14ac:dyDescent="0.25">
      <c r="B2736" s="260"/>
      <c r="C2736" s="260"/>
      <c r="D2736" s="260"/>
      <c r="E2736"/>
      <c r="F2736"/>
      <c r="G2736"/>
      <c r="H2736"/>
      <c r="I2736"/>
      <c r="J2736"/>
    </row>
    <row r="2737" spans="2:10" x14ac:dyDescent="0.25">
      <c r="B2737" s="260"/>
      <c r="C2737" s="260"/>
      <c r="D2737" s="260"/>
      <c r="E2737"/>
      <c r="F2737"/>
      <c r="G2737"/>
      <c r="H2737"/>
      <c r="I2737"/>
      <c r="J2737"/>
    </row>
    <row r="2738" spans="2:10" x14ac:dyDescent="0.25">
      <c r="B2738" s="260"/>
      <c r="C2738" s="260"/>
      <c r="D2738" s="260"/>
      <c r="E2738"/>
      <c r="F2738"/>
      <c r="G2738"/>
      <c r="H2738"/>
      <c r="I2738"/>
      <c r="J2738"/>
    </row>
    <row r="2739" spans="2:10" x14ac:dyDescent="0.25">
      <c r="B2739" s="260"/>
      <c r="C2739" s="260"/>
      <c r="D2739" s="260"/>
      <c r="E2739"/>
      <c r="F2739"/>
      <c r="G2739"/>
      <c r="H2739"/>
      <c r="I2739"/>
      <c r="J2739"/>
    </row>
    <row r="2740" spans="2:10" x14ac:dyDescent="0.25">
      <c r="B2740" s="260"/>
      <c r="C2740" s="260"/>
      <c r="D2740" s="260"/>
      <c r="E2740"/>
      <c r="F2740"/>
      <c r="G2740"/>
      <c r="H2740"/>
      <c r="I2740"/>
      <c r="J2740"/>
    </row>
    <row r="2741" spans="2:10" x14ac:dyDescent="0.25">
      <c r="B2741" s="260"/>
      <c r="C2741" s="260"/>
      <c r="D2741" s="260"/>
      <c r="E2741"/>
      <c r="F2741"/>
      <c r="G2741"/>
      <c r="H2741"/>
      <c r="I2741"/>
      <c r="J2741"/>
    </row>
    <row r="2742" spans="2:10" x14ac:dyDescent="0.25">
      <c r="B2742" s="260"/>
      <c r="C2742" s="260"/>
      <c r="D2742" s="260"/>
      <c r="E2742"/>
      <c r="F2742"/>
      <c r="G2742"/>
      <c r="H2742"/>
      <c r="I2742"/>
      <c r="J2742"/>
    </row>
    <row r="2743" spans="2:10" x14ac:dyDescent="0.25">
      <c r="B2743" s="260"/>
      <c r="C2743" s="260"/>
      <c r="D2743" s="260"/>
      <c r="E2743"/>
      <c r="F2743"/>
      <c r="G2743"/>
      <c r="H2743"/>
      <c r="I2743"/>
      <c r="J2743"/>
    </row>
    <row r="2744" spans="2:10" x14ac:dyDescent="0.25">
      <c r="B2744" s="260"/>
      <c r="C2744" s="260"/>
      <c r="D2744" s="260"/>
      <c r="E2744"/>
      <c r="F2744"/>
      <c r="G2744"/>
      <c r="H2744"/>
      <c r="I2744"/>
      <c r="J2744"/>
    </row>
    <row r="2745" spans="2:10" x14ac:dyDescent="0.25">
      <c r="B2745" s="260"/>
      <c r="C2745" s="260"/>
      <c r="D2745" s="260"/>
      <c r="E2745"/>
      <c r="F2745"/>
      <c r="G2745"/>
      <c r="H2745"/>
      <c r="I2745"/>
      <c r="J2745"/>
    </row>
    <row r="2746" spans="2:10" x14ac:dyDescent="0.25">
      <c r="B2746" s="260"/>
      <c r="C2746" s="260"/>
      <c r="D2746" s="260"/>
      <c r="E2746"/>
      <c r="F2746"/>
      <c r="G2746"/>
      <c r="H2746"/>
      <c r="I2746"/>
      <c r="J2746"/>
    </row>
    <row r="2747" spans="2:10" x14ac:dyDescent="0.25">
      <c r="B2747" s="260"/>
      <c r="C2747" s="260"/>
      <c r="D2747" s="260"/>
      <c r="E2747"/>
      <c r="F2747"/>
      <c r="G2747"/>
      <c r="H2747"/>
      <c r="I2747"/>
      <c r="J2747"/>
    </row>
    <row r="2748" spans="2:10" x14ac:dyDescent="0.25">
      <c r="B2748" s="260"/>
      <c r="C2748" s="260"/>
      <c r="D2748" s="260"/>
      <c r="E2748"/>
      <c r="F2748"/>
      <c r="G2748"/>
      <c r="H2748"/>
      <c r="I2748"/>
      <c r="J2748"/>
    </row>
    <row r="2749" spans="2:10" x14ac:dyDescent="0.25">
      <c r="B2749" s="260"/>
      <c r="C2749" s="260"/>
      <c r="D2749" s="260"/>
      <c r="E2749"/>
      <c r="F2749"/>
      <c r="G2749"/>
      <c r="H2749"/>
      <c r="I2749"/>
      <c r="J2749"/>
    </row>
    <row r="2750" spans="2:10" x14ac:dyDescent="0.25">
      <c r="B2750" s="260"/>
      <c r="C2750" s="260"/>
      <c r="D2750" s="260"/>
      <c r="E2750"/>
      <c r="F2750"/>
      <c r="G2750"/>
      <c r="H2750"/>
      <c r="I2750"/>
      <c r="J2750"/>
    </row>
    <row r="2751" spans="2:10" x14ac:dyDescent="0.25">
      <c r="B2751" s="260"/>
      <c r="C2751" s="260"/>
      <c r="D2751" s="260"/>
      <c r="E2751"/>
      <c r="F2751"/>
      <c r="G2751"/>
      <c r="H2751"/>
      <c r="I2751"/>
      <c r="J2751"/>
    </row>
    <row r="2752" spans="2:10" x14ac:dyDescent="0.25">
      <c r="B2752" s="260"/>
      <c r="C2752" s="260"/>
      <c r="D2752" s="260"/>
      <c r="E2752"/>
      <c r="F2752"/>
      <c r="G2752"/>
      <c r="H2752"/>
      <c r="I2752"/>
      <c r="J2752"/>
    </row>
    <row r="2753" spans="2:10" x14ac:dyDescent="0.25">
      <c r="B2753" s="260"/>
      <c r="C2753" s="260"/>
      <c r="D2753" s="260"/>
      <c r="E2753"/>
      <c r="F2753"/>
      <c r="G2753"/>
      <c r="H2753"/>
      <c r="I2753"/>
      <c r="J2753"/>
    </row>
    <row r="2754" spans="2:10" x14ac:dyDescent="0.25">
      <c r="B2754" s="260"/>
      <c r="C2754" s="260"/>
      <c r="D2754" s="260"/>
      <c r="E2754"/>
      <c r="F2754"/>
      <c r="G2754"/>
      <c r="H2754"/>
      <c r="I2754"/>
      <c r="J2754"/>
    </row>
    <row r="2755" spans="2:10" x14ac:dyDescent="0.25">
      <c r="B2755" s="260"/>
      <c r="C2755" s="260"/>
      <c r="D2755" s="260"/>
      <c r="E2755"/>
      <c r="F2755"/>
      <c r="G2755"/>
      <c r="H2755"/>
      <c r="I2755"/>
      <c r="J2755"/>
    </row>
    <row r="2756" spans="2:10" x14ac:dyDescent="0.25">
      <c r="B2756" s="260"/>
      <c r="C2756" s="260"/>
      <c r="D2756" s="260"/>
      <c r="E2756"/>
      <c r="F2756"/>
      <c r="G2756"/>
      <c r="H2756"/>
      <c r="I2756"/>
      <c r="J2756"/>
    </row>
    <row r="2757" spans="2:10" x14ac:dyDescent="0.25">
      <c r="B2757" s="260"/>
      <c r="C2757" s="260"/>
      <c r="D2757" s="260"/>
      <c r="E2757"/>
      <c r="F2757"/>
      <c r="G2757"/>
      <c r="H2757"/>
      <c r="I2757"/>
      <c r="J2757"/>
    </row>
    <row r="2758" spans="2:10" x14ac:dyDescent="0.25">
      <c r="B2758" s="260"/>
      <c r="C2758" s="260"/>
      <c r="D2758" s="260"/>
      <c r="E2758"/>
      <c r="F2758"/>
      <c r="G2758"/>
      <c r="H2758"/>
      <c r="I2758"/>
      <c r="J2758"/>
    </row>
    <row r="2759" spans="2:10" x14ac:dyDescent="0.25">
      <c r="B2759" s="260"/>
      <c r="C2759" s="260"/>
      <c r="D2759" s="260"/>
      <c r="E2759"/>
      <c r="F2759"/>
      <c r="G2759"/>
      <c r="H2759"/>
      <c r="I2759"/>
      <c r="J2759"/>
    </row>
    <row r="2760" spans="2:10" x14ac:dyDescent="0.25">
      <c r="B2760" s="260"/>
      <c r="C2760" s="260"/>
      <c r="D2760" s="260"/>
      <c r="E2760"/>
      <c r="F2760"/>
      <c r="G2760"/>
      <c r="H2760"/>
      <c r="I2760"/>
      <c r="J2760"/>
    </row>
    <row r="2761" spans="2:10" x14ac:dyDescent="0.25">
      <c r="B2761" s="260"/>
      <c r="C2761" s="260"/>
      <c r="D2761" s="260"/>
      <c r="E2761"/>
      <c r="F2761"/>
      <c r="G2761"/>
      <c r="H2761"/>
      <c r="I2761"/>
      <c r="J2761"/>
    </row>
    <row r="2762" spans="2:10" x14ac:dyDescent="0.25">
      <c r="B2762" s="260"/>
      <c r="C2762" s="260"/>
      <c r="D2762" s="260"/>
      <c r="E2762"/>
      <c r="F2762"/>
      <c r="G2762"/>
      <c r="H2762"/>
      <c r="I2762"/>
      <c r="J2762"/>
    </row>
    <row r="2763" spans="2:10" x14ac:dyDescent="0.25">
      <c r="B2763" s="260"/>
      <c r="C2763" s="260"/>
      <c r="D2763" s="260"/>
      <c r="E2763"/>
      <c r="F2763" s="108"/>
      <c r="G2763" s="122"/>
      <c r="H2763"/>
      <c r="I2763"/>
      <c r="J2763"/>
    </row>
    <row r="2764" spans="2:10" x14ac:dyDescent="0.25">
      <c r="B2764" s="260"/>
      <c r="C2764" s="260"/>
      <c r="D2764" s="260"/>
      <c r="E2764"/>
      <c r="F2764" s="108"/>
      <c r="G2764" s="122"/>
      <c r="H2764"/>
      <c r="I2764"/>
      <c r="J2764"/>
    </row>
    <row r="2765" spans="2:10" x14ac:dyDescent="0.25">
      <c r="B2765" s="260"/>
      <c r="C2765" s="260"/>
      <c r="D2765" s="260"/>
      <c r="E2765"/>
      <c r="F2765" s="108"/>
      <c r="G2765" s="122"/>
      <c r="H2765"/>
      <c r="I2765"/>
      <c r="J2765"/>
    </row>
    <row r="2766" spans="2:10" x14ac:dyDescent="0.25">
      <c r="B2766" s="260"/>
      <c r="C2766" s="260"/>
      <c r="D2766" s="260"/>
      <c r="E2766"/>
      <c r="F2766" s="108"/>
      <c r="G2766" s="122"/>
      <c r="H2766"/>
      <c r="I2766"/>
      <c r="J2766"/>
    </row>
    <row r="2767" spans="2:10" x14ac:dyDescent="0.25">
      <c r="B2767" s="260"/>
      <c r="C2767" s="260"/>
      <c r="D2767" s="260"/>
      <c r="E2767"/>
      <c r="F2767" s="108"/>
      <c r="G2767" s="122"/>
      <c r="H2767"/>
      <c r="I2767"/>
      <c r="J2767"/>
    </row>
    <row r="2768" spans="2:10" x14ac:dyDescent="0.25">
      <c r="B2768" s="260"/>
      <c r="C2768" s="260"/>
      <c r="D2768" s="260"/>
      <c r="E2768"/>
      <c r="F2768" s="108"/>
      <c r="G2768" s="122"/>
      <c r="H2768"/>
      <c r="I2768"/>
      <c r="J2768"/>
    </row>
    <row r="2769" spans="2:10" x14ac:dyDescent="0.25">
      <c r="B2769" s="260"/>
      <c r="C2769" s="260"/>
      <c r="D2769" s="260"/>
      <c r="E2769"/>
      <c r="F2769" s="108"/>
      <c r="G2769" s="122"/>
      <c r="H2769"/>
      <c r="I2769"/>
      <c r="J2769"/>
    </row>
    <row r="2770" spans="2:10" x14ac:dyDescent="0.25">
      <c r="B2770" s="260"/>
      <c r="C2770" s="260"/>
      <c r="D2770" s="260"/>
      <c r="E2770"/>
      <c r="F2770" s="108"/>
      <c r="G2770" s="122"/>
      <c r="H2770"/>
      <c r="I2770"/>
      <c r="J2770"/>
    </row>
    <row r="2771" spans="2:10" x14ac:dyDescent="0.25">
      <c r="B2771" s="260"/>
      <c r="C2771" s="260"/>
      <c r="D2771" s="260"/>
      <c r="E2771"/>
      <c r="F2771" s="108"/>
      <c r="G2771" s="122"/>
      <c r="H2771"/>
      <c r="I2771"/>
      <c r="J2771"/>
    </row>
    <row r="2772" spans="2:10" x14ac:dyDescent="0.25">
      <c r="B2772" s="260"/>
      <c r="C2772" s="260"/>
      <c r="D2772" s="260"/>
      <c r="E2772"/>
      <c r="F2772" s="108"/>
      <c r="G2772" s="122"/>
      <c r="H2772"/>
      <c r="I2772"/>
      <c r="J2772"/>
    </row>
    <row r="2773" spans="2:10" x14ac:dyDescent="0.25">
      <c r="B2773" s="260"/>
      <c r="C2773" s="260"/>
      <c r="D2773" s="260"/>
      <c r="E2773"/>
      <c r="F2773" s="108"/>
      <c r="G2773" s="122"/>
      <c r="H2773"/>
      <c r="I2773"/>
      <c r="J2773"/>
    </row>
    <row r="2774" spans="2:10" x14ac:dyDescent="0.25">
      <c r="B2774" s="260"/>
      <c r="C2774" s="260"/>
      <c r="D2774" s="260"/>
      <c r="E2774"/>
      <c r="F2774" s="108"/>
      <c r="G2774" s="122"/>
      <c r="H2774"/>
      <c r="I2774"/>
      <c r="J2774"/>
    </row>
    <row r="2775" spans="2:10" x14ac:dyDescent="0.25">
      <c r="B2775" s="260"/>
      <c r="C2775" s="260"/>
      <c r="D2775" s="260"/>
      <c r="E2775"/>
      <c r="F2775" s="108"/>
      <c r="G2775" s="122"/>
      <c r="H2775"/>
      <c r="I2775"/>
      <c r="J2775"/>
    </row>
    <row r="2776" spans="2:10" x14ac:dyDescent="0.25">
      <c r="B2776" s="260"/>
      <c r="C2776" s="260"/>
      <c r="D2776" s="260"/>
      <c r="E2776"/>
      <c r="F2776" s="108"/>
      <c r="G2776" s="122"/>
      <c r="H2776"/>
      <c r="I2776"/>
      <c r="J2776"/>
    </row>
    <row r="2777" spans="2:10" x14ac:dyDescent="0.25">
      <c r="B2777" s="260"/>
      <c r="C2777" s="260"/>
      <c r="D2777" s="260"/>
      <c r="E2777"/>
      <c r="F2777" s="108"/>
      <c r="G2777" s="122"/>
      <c r="H2777"/>
      <c r="I2777"/>
      <c r="J2777"/>
    </row>
    <row r="2778" spans="2:10" x14ac:dyDescent="0.25">
      <c r="B2778" s="260"/>
      <c r="C2778" s="260"/>
      <c r="D2778" s="260"/>
      <c r="E2778"/>
      <c r="F2778" s="108"/>
      <c r="G2778" s="122"/>
      <c r="H2778"/>
      <c r="I2778"/>
      <c r="J2778"/>
    </row>
    <row r="2779" spans="2:10" x14ac:dyDescent="0.25">
      <c r="B2779" s="260"/>
      <c r="C2779" s="260"/>
      <c r="D2779" s="260"/>
      <c r="E2779"/>
      <c r="F2779" s="108"/>
      <c r="G2779" s="122"/>
      <c r="H2779"/>
      <c r="I2779"/>
      <c r="J2779"/>
    </row>
    <row r="2780" spans="2:10" x14ac:dyDescent="0.25">
      <c r="B2780" s="260"/>
      <c r="C2780" s="260"/>
      <c r="D2780" s="260"/>
      <c r="E2780"/>
      <c r="F2780" s="108"/>
      <c r="G2780" s="122"/>
      <c r="H2780"/>
      <c r="I2780"/>
      <c r="J2780"/>
    </row>
    <row r="2781" spans="2:10" x14ac:dyDescent="0.25">
      <c r="B2781" s="260"/>
      <c r="C2781" s="260"/>
      <c r="D2781" s="260"/>
      <c r="E2781"/>
      <c r="F2781" s="108"/>
      <c r="G2781" s="122"/>
      <c r="H2781"/>
      <c r="I2781"/>
      <c r="J2781"/>
    </row>
    <row r="2782" spans="2:10" x14ac:dyDescent="0.25">
      <c r="B2782" s="260"/>
      <c r="C2782" s="260"/>
      <c r="D2782" s="260"/>
      <c r="E2782"/>
      <c r="F2782" s="108"/>
      <c r="G2782" s="122"/>
      <c r="H2782"/>
      <c r="I2782"/>
      <c r="J2782"/>
    </row>
    <row r="2783" spans="2:10" x14ac:dyDescent="0.25">
      <c r="B2783" s="260"/>
      <c r="C2783" s="260"/>
      <c r="D2783" s="260"/>
      <c r="E2783"/>
      <c r="F2783" s="108"/>
      <c r="G2783" s="122"/>
      <c r="H2783"/>
      <c r="I2783"/>
      <c r="J2783"/>
    </row>
    <row r="2784" spans="2:10" x14ac:dyDescent="0.25">
      <c r="B2784" s="260"/>
      <c r="C2784" s="260"/>
      <c r="D2784" s="260"/>
      <c r="E2784"/>
      <c r="F2784" s="108"/>
      <c r="G2784" s="122"/>
      <c r="H2784"/>
      <c r="I2784"/>
      <c r="J2784"/>
    </row>
    <row r="2785" spans="2:10" x14ac:dyDescent="0.25">
      <c r="B2785" s="260"/>
      <c r="C2785" s="260"/>
      <c r="D2785" s="260"/>
      <c r="E2785"/>
      <c r="F2785" s="108"/>
      <c r="G2785" s="122"/>
      <c r="H2785"/>
      <c r="I2785"/>
      <c r="J2785"/>
    </row>
    <row r="2786" spans="2:10" x14ac:dyDescent="0.25">
      <c r="B2786" s="260"/>
      <c r="C2786" s="260"/>
      <c r="D2786" s="260"/>
      <c r="E2786"/>
      <c r="F2786" s="108"/>
      <c r="G2786" s="122"/>
      <c r="H2786"/>
      <c r="I2786"/>
      <c r="J2786"/>
    </row>
    <row r="2787" spans="2:10" x14ac:dyDescent="0.25">
      <c r="B2787" s="260"/>
      <c r="C2787" s="260"/>
      <c r="D2787" s="260"/>
      <c r="E2787"/>
      <c r="F2787" s="108"/>
      <c r="G2787" s="122"/>
      <c r="H2787"/>
      <c r="I2787"/>
      <c r="J2787"/>
    </row>
    <row r="2788" spans="2:10" x14ac:dyDescent="0.25">
      <c r="B2788" s="260"/>
      <c r="C2788" s="260"/>
      <c r="D2788" s="260"/>
      <c r="E2788"/>
      <c r="F2788" s="108"/>
      <c r="G2788" s="122"/>
      <c r="H2788"/>
      <c r="I2788"/>
      <c r="J2788"/>
    </row>
    <row r="2789" spans="2:10" x14ac:dyDescent="0.25">
      <c r="B2789" s="260"/>
      <c r="C2789" s="260"/>
      <c r="D2789" s="260"/>
      <c r="E2789"/>
      <c r="F2789" s="108"/>
      <c r="G2789" s="122"/>
      <c r="H2789"/>
      <c r="I2789"/>
      <c r="J2789"/>
    </row>
    <row r="2790" spans="2:10" x14ac:dyDescent="0.25">
      <c r="B2790" s="260"/>
      <c r="C2790" s="260"/>
      <c r="D2790" s="260"/>
      <c r="E2790"/>
      <c r="F2790" s="108"/>
      <c r="G2790" s="122"/>
      <c r="H2790"/>
      <c r="I2790"/>
      <c r="J2790"/>
    </row>
    <row r="2791" spans="2:10" x14ac:dyDescent="0.25">
      <c r="B2791" s="260"/>
      <c r="C2791" s="260"/>
      <c r="D2791" s="260"/>
      <c r="E2791"/>
      <c r="F2791" s="108"/>
      <c r="G2791" s="122"/>
      <c r="H2791"/>
      <c r="I2791"/>
      <c r="J2791"/>
    </row>
    <row r="2792" spans="2:10" x14ac:dyDescent="0.25">
      <c r="B2792" s="260"/>
      <c r="C2792" s="260"/>
      <c r="D2792" s="260"/>
      <c r="E2792"/>
      <c r="F2792" s="108"/>
      <c r="G2792" s="122"/>
      <c r="H2792"/>
      <c r="I2792"/>
      <c r="J2792"/>
    </row>
    <row r="2793" spans="2:10" x14ac:dyDescent="0.25">
      <c r="B2793" s="260"/>
      <c r="C2793" s="260"/>
      <c r="D2793" s="260"/>
      <c r="E2793"/>
      <c r="F2793" s="108"/>
      <c r="G2793" s="122"/>
      <c r="H2793"/>
      <c r="I2793"/>
      <c r="J2793"/>
    </row>
    <row r="2794" spans="2:10" x14ac:dyDescent="0.25">
      <c r="B2794" s="260"/>
      <c r="C2794" s="260"/>
      <c r="D2794" s="260"/>
      <c r="E2794"/>
      <c r="F2794" s="108"/>
      <c r="G2794" s="122"/>
      <c r="H2794"/>
      <c r="I2794"/>
      <c r="J2794"/>
    </row>
    <row r="2795" spans="2:10" x14ac:dyDescent="0.25">
      <c r="B2795" s="260"/>
      <c r="C2795" s="260"/>
      <c r="D2795" s="260"/>
      <c r="E2795"/>
      <c r="F2795" s="108"/>
      <c r="G2795" s="122"/>
      <c r="H2795"/>
      <c r="I2795"/>
      <c r="J2795"/>
    </row>
    <row r="2796" spans="2:10" x14ac:dyDescent="0.25">
      <c r="B2796" s="260"/>
      <c r="C2796" s="260"/>
      <c r="D2796" s="260"/>
      <c r="E2796"/>
      <c r="F2796" s="108"/>
      <c r="G2796" s="122"/>
      <c r="H2796"/>
      <c r="I2796"/>
      <c r="J2796"/>
    </row>
    <row r="2797" spans="2:10" x14ac:dyDescent="0.25">
      <c r="B2797" s="260"/>
      <c r="C2797" s="260"/>
      <c r="D2797" s="260"/>
      <c r="E2797"/>
      <c r="F2797" s="108"/>
      <c r="G2797" s="122"/>
      <c r="H2797"/>
      <c r="I2797"/>
      <c r="J2797"/>
    </row>
    <row r="2798" spans="2:10" x14ac:dyDescent="0.25">
      <c r="B2798" s="260"/>
      <c r="C2798" s="260"/>
      <c r="D2798" s="260"/>
      <c r="E2798"/>
      <c r="F2798" s="108"/>
      <c r="G2798" s="122"/>
      <c r="H2798"/>
      <c r="I2798"/>
      <c r="J2798"/>
    </row>
    <row r="2799" spans="2:10" x14ac:dyDescent="0.25">
      <c r="B2799" s="260"/>
      <c r="C2799" s="260"/>
      <c r="D2799" s="260"/>
      <c r="E2799"/>
      <c r="F2799" s="108"/>
      <c r="G2799" s="122"/>
      <c r="H2799"/>
      <c r="I2799"/>
      <c r="J2799"/>
    </row>
    <row r="2800" spans="2:10" x14ac:dyDescent="0.25">
      <c r="B2800" s="260"/>
      <c r="C2800" s="260"/>
      <c r="D2800" s="260"/>
      <c r="E2800"/>
      <c r="F2800" s="108"/>
      <c r="G2800" s="122"/>
      <c r="H2800"/>
      <c r="I2800"/>
      <c r="J2800"/>
    </row>
    <row r="2801" spans="2:10" x14ac:dyDescent="0.25">
      <c r="B2801" s="260"/>
      <c r="C2801" s="260"/>
      <c r="D2801" s="260"/>
      <c r="E2801"/>
      <c r="F2801" s="108"/>
      <c r="G2801" s="122"/>
      <c r="H2801"/>
      <c r="I2801"/>
      <c r="J2801"/>
    </row>
    <row r="2802" spans="2:10" x14ac:dyDescent="0.25">
      <c r="B2802" s="260"/>
      <c r="C2802" s="260"/>
      <c r="D2802" s="260"/>
      <c r="E2802"/>
      <c r="F2802" s="108"/>
      <c r="G2802" s="122"/>
      <c r="H2802"/>
      <c r="I2802"/>
      <c r="J2802"/>
    </row>
    <row r="2803" spans="2:10" x14ac:dyDescent="0.25">
      <c r="B2803" s="260"/>
      <c r="C2803" s="260"/>
      <c r="D2803" s="260"/>
      <c r="E2803"/>
      <c r="F2803" s="108"/>
      <c r="G2803" s="122"/>
      <c r="H2803"/>
      <c r="I2803"/>
      <c r="J2803"/>
    </row>
    <row r="2804" spans="2:10" x14ac:dyDescent="0.25">
      <c r="B2804" s="260"/>
      <c r="C2804" s="260"/>
      <c r="D2804" s="260"/>
      <c r="E2804"/>
      <c r="F2804" s="108"/>
      <c r="G2804" s="122"/>
      <c r="H2804"/>
      <c r="I2804"/>
      <c r="J2804"/>
    </row>
    <row r="2805" spans="2:10" x14ac:dyDescent="0.25">
      <c r="B2805" s="260"/>
      <c r="C2805" s="260"/>
      <c r="D2805" s="260"/>
      <c r="E2805"/>
      <c r="F2805" s="108"/>
      <c r="G2805" s="122"/>
      <c r="H2805"/>
      <c r="I2805"/>
      <c r="J2805"/>
    </row>
    <row r="2806" spans="2:10" x14ac:dyDescent="0.25">
      <c r="B2806" s="260"/>
      <c r="C2806" s="260"/>
      <c r="D2806" s="260"/>
      <c r="E2806"/>
      <c r="F2806" s="108"/>
      <c r="G2806" s="122"/>
      <c r="H2806"/>
      <c r="I2806"/>
      <c r="J2806"/>
    </row>
    <row r="2807" spans="2:10" x14ac:dyDescent="0.25">
      <c r="B2807" s="260"/>
      <c r="C2807" s="260"/>
      <c r="D2807" s="260"/>
      <c r="E2807"/>
      <c r="F2807" s="108"/>
      <c r="G2807" s="122"/>
      <c r="H2807"/>
      <c r="I2807"/>
      <c r="J2807"/>
    </row>
    <row r="2808" spans="2:10" x14ac:dyDescent="0.25">
      <c r="B2808" s="260"/>
      <c r="C2808" s="260"/>
      <c r="D2808" s="260"/>
      <c r="E2808"/>
      <c r="F2808" s="108"/>
      <c r="G2808" s="122"/>
      <c r="H2808"/>
      <c r="I2808"/>
      <c r="J2808"/>
    </row>
    <row r="2809" spans="2:10" x14ac:dyDescent="0.25">
      <c r="B2809" s="260"/>
      <c r="C2809" s="260"/>
      <c r="D2809" s="260"/>
      <c r="E2809"/>
      <c r="F2809" s="108"/>
      <c r="G2809" s="122"/>
      <c r="H2809"/>
      <c r="I2809"/>
      <c r="J2809"/>
    </row>
    <row r="2810" spans="2:10" x14ac:dyDescent="0.25">
      <c r="B2810" s="260"/>
      <c r="C2810" s="260"/>
      <c r="D2810" s="260"/>
      <c r="E2810"/>
      <c r="F2810" s="108"/>
      <c r="G2810" s="122"/>
      <c r="H2810"/>
      <c r="I2810"/>
      <c r="J2810"/>
    </row>
    <row r="2811" spans="2:10" x14ac:dyDescent="0.25">
      <c r="B2811" s="260"/>
      <c r="C2811" s="260"/>
      <c r="D2811" s="260"/>
      <c r="E2811"/>
      <c r="F2811" s="108"/>
      <c r="G2811" s="122"/>
      <c r="H2811"/>
      <c r="I2811"/>
      <c r="J2811"/>
    </row>
    <row r="2812" spans="2:10" x14ac:dyDescent="0.25">
      <c r="B2812" s="260"/>
      <c r="C2812" s="260"/>
      <c r="D2812" s="260"/>
      <c r="E2812"/>
      <c r="F2812" s="108"/>
      <c r="G2812" s="122"/>
      <c r="H2812"/>
      <c r="I2812"/>
      <c r="J2812"/>
    </row>
    <row r="2813" spans="2:10" x14ac:dyDescent="0.25">
      <c r="B2813" s="260"/>
      <c r="C2813" s="260"/>
      <c r="D2813" s="260"/>
      <c r="E2813"/>
      <c r="F2813" s="108"/>
      <c r="G2813" s="122"/>
      <c r="H2813"/>
      <c r="I2813"/>
      <c r="J2813"/>
    </row>
    <row r="2814" spans="2:10" x14ac:dyDescent="0.25">
      <c r="B2814" s="260"/>
      <c r="C2814" s="260"/>
      <c r="D2814" s="260"/>
      <c r="E2814"/>
      <c r="F2814" s="108"/>
      <c r="G2814" s="122"/>
      <c r="H2814"/>
      <c r="I2814"/>
      <c r="J2814"/>
    </row>
    <row r="2815" spans="2:10" x14ac:dyDescent="0.25">
      <c r="B2815" s="260"/>
      <c r="C2815" s="260"/>
      <c r="D2815" s="260"/>
      <c r="E2815"/>
      <c r="F2815" s="108"/>
      <c r="G2815" s="122"/>
      <c r="H2815"/>
      <c r="I2815"/>
      <c r="J2815"/>
    </row>
    <row r="2816" spans="2:10" x14ac:dyDescent="0.25">
      <c r="B2816" s="260"/>
      <c r="C2816" s="260"/>
      <c r="D2816" s="260"/>
      <c r="E2816"/>
      <c r="F2816" s="108"/>
      <c r="G2816" s="122"/>
      <c r="H2816"/>
      <c r="I2816"/>
      <c r="J2816"/>
    </row>
    <row r="2817" spans="2:10" x14ac:dyDescent="0.25">
      <c r="B2817" s="260"/>
      <c r="C2817" s="260"/>
      <c r="D2817" s="260"/>
      <c r="E2817"/>
      <c r="F2817" s="108"/>
      <c r="G2817" s="122"/>
      <c r="H2817"/>
      <c r="I2817"/>
      <c r="J2817"/>
    </row>
    <row r="2818" spans="2:10" x14ac:dyDescent="0.25">
      <c r="B2818" s="260"/>
      <c r="C2818" s="260"/>
      <c r="D2818" s="260"/>
      <c r="E2818"/>
      <c r="F2818" s="108"/>
      <c r="G2818" s="122"/>
      <c r="H2818"/>
      <c r="I2818"/>
      <c r="J2818"/>
    </row>
    <row r="2819" spans="2:10" x14ac:dyDescent="0.25">
      <c r="B2819" s="260"/>
      <c r="C2819" s="260"/>
      <c r="D2819" s="260"/>
      <c r="E2819"/>
      <c r="F2819" s="108"/>
      <c r="G2819" s="122"/>
      <c r="H2819"/>
      <c r="I2819"/>
      <c r="J2819"/>
    </row>
    <row r="2820" spans="2:10" x14ac:dyDescent="0.25">
      <c r="B2820" s="260"/>
      <c r="C2820" s="260"/>
      <c r="D2820" s="260"/>
      <c r="E2820"/>
      <c r="F2820" s="108"/>
      <c r="G2820" s="122"/>
      <c r="H2820"/>
      <c r="I2820"/>
      <c r="J2820"/>
    </row>
    <row r="2821" spans="2:10" x14ac:dyDescent="0.25">
      <c r="B2821" s="260"/>
      <c r="C2821" s="260"/>
      <c r="D2821" s="260"/>
      <c r="E2821"/>
      <c r="F2821" s="108"/>
      <c r="G2821" s="122"/>
      <c r="H2821"/>
      <c r="I2821"/>
      <c r="J2821"/>
    </row>
    <row r="2822" spans="2:10" x14ac:dyDescent="0.25">
      <c r="B2822" s="260"/>
      <c r="C2822" s="260"/>
      <c r="D2822" s="260"/>
      <c r="E2822"/>
      <c r="F2822" s="108"/>
      <c r="G2822" s="122"/>
      <c r="H2822"/>
      <c r="I2822"/>
      <c r="J2822"/>
    </row>
    <row r="2823" spans="2:10" x14ac:dyDescent="0.25">
      <c r="B2823" s="260"/>
      <c r="C2823" s="260"/>
      <c r="D2823" s="260"/>
      <c r="E2823"/>
      <c r="F2823" s="108"/>
      <c r="G2823" s="122"/>
      <c r="H2823"/>
      <c r="I2823"/>
      <c r="J2823"/>
    </row>
    <row r="2824" spans="2:10" x14ac:dyDescent="0.25">
      <c r="B2824" s="260"/>
      <c r="C2824" s="260"/>
      <c r="D2824" s="260"/>
      <c r="E2824"/>
      <c r="F2824" s="108"/>
      <c r="G2824" s="122"/>
      <c r="H2824"/>
      <c r="I2824"/>
      <c r="J2824"/>
    </row>
    <row r="2825" spans="2:10" x14ac:dyDescent="0.25">
      <c r="B2825" s="260"/>
      <c r="C2825" s="260"/>
      <c r="D2825" s="260"/>
      <c r="E2825"/>
      <c r="F2825" s="108"/>
      <c r="G2825" s="122"/>
      <c r="H2825"/>
      <c r="I2825"/>
      <c r="J2825"/>
    </row>
    <row r="2826" spans="2:10" x14ac:dyDescent="0.25">
      <c r="B2826" s="260"/>
      <c r="C2826" s="260"/>
      <c r="D2826" s="260"/>
      <c r="E2826"/>
      <c r="F2826" s="108"/>
      <c r="G2826" s="122"/>
      <c r="H2826"/>
      <c r="I2826"/>
      <c r="J2826"/>
    </row>
    <row r="2827" spans="2:10" x14ac:dyDescent="0.25">
      <c r="B2827" s="260"/>
      <c r="C2827" s="260"/>
      <c r="D2827" s="260"/>
      <c r="E2827"/>
      <c r="F2827" s="108"/>
      <c r="G2827" s="122"/>
      <c r="H2827"/>
      <c r="I2827"/>
      <c r="J2827"/>
    </row>
    <row r="2828" spans="2:10" x14ac:dyDescent="0.25">
      <c r="B2828" s="260"/>
      <c r="C2828" s="260"/>
      <c r="D2828" s="260"/>
      <c r="E2828"/>
      <c r="F2828" s="108"/>
      <c r="G2828" s="122"/>
      <c r="H2828"/>
      <c r="I2828"/>
      <c r="J2828"/>
    </row>
    <row r="2829" spans="2:10" x14ac:dyDescent="0.25">
      <c r="B2829" s="260"/>
      <c r="C2829" s="260"/>
      <c r="D2829" s="260"/>
      <c r="E2829"/>
      <c r="F2829" s="108"/>
      <c r="G2829" s="122"/>
      <c r="H2829"/>
      <c r="I2829"/>
      <c r="J2829"/>
    </row>
    <row r="2830" spans="2:10" x14ac:dyDescent="0.25">
      <c r="B2830" s="260"/>
      <c r="C2830" s="260"/>
      <c r="D2830" s="260"/>
      <c r="E2830"/>
      <c r="F2830" s="108"/>
      <c r="G2830" s="122"/>
      <c r="H2830"/>
      <c r="I2830"/>
      <c r="J2830"/>
    </row>
    <row r="2831" spans="2:10" x14ac:dyDescent="0.25">
      <c r="B2831" s="260"/>
      <c r="C2831" s="260"/>
      <c r="D2831" s="260"/>
      <c r="E2831"/>
      <c r="F2831" s="108"/>
      <c r="G2831" s="122"/>
      <c r="H2831"/>
      <c r="I2831"/>
      <c r="J2831"/>
    </row>
    <row r="2832" spans="2:10" x14ac:dyDescent="0.25">
      <c r="B2832" s="260"/>
      <c r="C2832" s="260"/>
      <c r="D2832" s="260"/>
      <c r="E2832"/>
      <c r="F2832" s="108"/>
      <c r="G2832" s="122"/>
      <c r="H2832"/>
      <c r="I2832"/>
      <c r="J2832"/>
    </row>
    <row r="2833" spans="2:10" x14ac:dyDescent="0.25">
      <c r="B2833" s="260"/>
      <c r="C2833" s="260"/>
      <c r="D2833" s="260"/>
      <c r="E2833"/>
      <c r="F2833" s="108"/>
      <c r="G2833" s="122"/>
      <c r="H2833"/>
      <c r="I2833"/>
      <c r="J2833"/>
    </row>
    <row r="2834" spans="2:10" x14ac:dyDescent="0.25">
      <c r="B2834" s="260"/>
      <c r="C2834" s="260"/>
      <c r="D2834" s="260"/>
      <c r="E2834"/>
      <c r="F2834" s="108"/>
      <c r="G2834" s="122"/>
      <c r="H2834"/>
      <c r="I2834"/>
      <c r="J2834"/>
    </row>
    <row r="2835" spans="2:10" x14ac:dyDescent="0.25">
      <c r="B2835" s="260"/>
      <c r="C2835" s="260"/>
      <c r="D2835" s="260"/>
      <c r="E2835"/>
      <c r="F2835" s="108"/>
      <c r="G2835" s="122"/>
      <c r="H2835"/>
      <c r="I2835"/>
      <c r="J2835"/>
    </row>
    <row r="2836" spans="2:10" x14ac:dyDescent="0.25">
      <c r="B2836" s="260"/>
      <c r="C2836" s="260"/>
      <c r="D2836" s="260"/>
      <c r="E2836"/>
      <c r="F2836" s="108"/>
      <c r="G2836" s="122"/>
      <c r="H2836"/>
      <c r="I2836"/>
      <c r="J2836"/>
    </row>
    <row r="2837" spans="2:10" x14ac:dyDescent="0.25">
      <c r="B2837" s="260"/>
      <c r="C2837" s="260"/>
      <c r="D2837" s="260"/>
      <c r="E2837"/>
      <c r="F2837" s="108"/>
      <c r="G2837" s="122"/>
      <c r="H2837"/>
      <c r="I2837"/>
      <c r="J2837"/>
    </row>
    <row r="2838" spans="2:10" x14ac:dyDescent="0.25">
      <c r="B2838" s="260"/>
      <c r="C2838" s="260"/>
      <c r="D2838" s="260"/>
      <c r="E2838"/>
      <c r="F2838" s="108"/>
      <c r="G2838" s="122"/>
      <c r="H2838"/>
      <c r="I2838"/>
      <c r="J2838"/>
    </row>
    <row r="2839" spans="2:10" x14ac:dyDescent="0.25">
      <c r="B2839" s="260"/>
      <c r="C2839" s="260"/>
      <c r="D2839" s="260"/>
      <c r="E2839"/>
      <c r="F2839" s="108"/>
      <c r="G2839" s="122"/>
      <c r="H2839"/>
      <c r="I2839"/>
      <c r="J2839"/>
    </row>
    <row r="2840" spans="2:10" x14ac:dyDescent="0.25">
      <c r="B2840" s="260"/>
      <c r="C2840" s="260"/>
      <c r="D2840" s="260"/>
      <c r="E2840"/>
      <c r="F2840" s="108"/>
      <c r="G2840" s="122"/>
      <c r="H2840"/>
      <c r="I2840"/>
      <c r="J2840"/>
    </row>
    <row r="2841" spans="2:10" x14ac:dyDescent="0.25">
      <c r="B2841" s="260"/>
      <c r="C2841" s="260"/>
      <c r="D2841" s="260"/>
      <c r="E2841"/>
      <c r="F2841" s="108"/>
      <c r="G2841" s="122"/>
      <c r="H2841"/>
      <c r="I2841"/>
      <c r="J2841"/>
    </row>
    <row r="2842" spans="2:10" x14ac:dyDescent="0.25">
      <c r="B2842" s="260"/>
      <c r="C2842" s="260"/>
      <c r="D2842" s="260"/>
      <c r="E2842"/>
      <c r="F2842" s="108"/>
      <c r="G2842" s="122"/>
      <c r="H2842"/>
      <c r="I2842"/>
      <c r="J2842"/>
    </row>
    <row r="2843" spans="2:10" x14ac:dyDescent="0.25">
      <c r="B2843" s="260"/>
      <c r="C2843" s="260"/>
      <c r="D2843" s="260"/>
      <c r="E2843"/>
      <c r="F2843" s="108"/>
      <c r="G2843" s="122"/>
      <c r="H2843"/>
      <c r="I2843"/>
      <c r="J2843"/>
    </row>
    <row r="2844" spans="2:10" x14ac:dyDescent="0.25">
      <c r="B2844" s="260"/>
      <c r="C2844" s="260"/>
      <c r="D2844" s="260"/>
      <c r="E2844"/>
      <c r="F2844" s="108"/>
      <c r="G2844" s="122"/>
      <c r="H2844"/>
      <c r="I2844"/>
      <c r="J2844"/>
    </row>
    <row r="2845" spans="2:10" x14ac:dyDescent="0.25">
      <c r="B2845" s="260"/>
      <c r="C2845" s="260"/>
      <c r="D2845" s="260"/>
      <c r="E2845"/>
      <c r="F2845" s="108"/>
      <c r="G2845" s="122"/>
      <c r="H2845"/>
      <c r="I2845"/>
      <c r="J2845"/>
    </row>
    <row r="2846" spans="2:10" x14ac:dyDescent="0.25">
      <c r="B2846" s="260"/>
      <c r="C2846" s="260"/>
      <c r="D2846" s="260"/>
      <c r="E2846"/>
      <c r="F2846" s="108"/>
      <c r="G2846" s="122"/>
      <c r="H2846"/>
      <c r="I2846"/>
      <c r="J2846"/>
    </row>
    <row r="2847" spans="2:10" x14ac:dyDescent="0.25">
      <c r="B2847" s="260"/>
      <c r="C2847" s="260"/>
      <c r="D2847" s="260"/>
      <c r="E2847"/>
      <c r="F2847" s="108"/>
      <c r="G2847" s="122"/>
      <c r="H2847"/>
      <c r="I2847"/>
      <c r="J2847"/>
    </row>
    <row r="2848" spans="2:10" x14ac:dyDescent="0.25">
      <c r="B2848" s="260"/>
      <c r="C2848" s="260"/>
      <c r="D2848" s="260"/>
      <c r="E2848"/>
      <c r="F2848" s="108"/>
      <c r="G2848" s="122"/>
      <c r="H2848"/>
      <c r="I2848"/>
      <c r="J2848"/>
    </row>
    <row r="2849" spans="2:10" x14ac:dyDescent="0.25">
      <c r="B2849" s="260"/>
      <c r="C2849" s="260"/>
      <c r="D2849" s="260"/>
      <c r="E2849"/>
      <c r="F2849" s="108"/>
      <c r="G2849" s="122"/>
      <c r="H2849"/>
      <c r="I2849"/>
      <c r="J2849"/>
    </row>
    <row r="2850" spans="2:10" x14ac:dyDescent="0.25">
      <c r="B2850" s="260"/>
      <c r="C2850" s="260"/>
      <c r="D2850" s="260"/>
      <c r="E2850"/>
      <c r="F2850" s="108"/>
      <c r="G2850" s="122"/>
      <c r="H2850"/>
      <c r="I2850"/>
      <c r="J2850"/>
    </row>
    <row r="2851" spans="2:10" x14ac:dyDescent="0.25">
      <c r="B2851" s="260"/>
      <c r="C2851" s="260"/>
      <c r="D2851" s="260"/>
      <c r="E2851"/>
      <c r="F2851" s="108"/>
      <c r="G2851" s="122"/>
      <c r="H2851"/>
      <c r="I2851"/>
      <c r="J2851"/>
    </row>
    <row r="2852" spans="2:10" x14ac:dyDescent="0.25">
      <c r="B2852" s="260"/>
      <c r="C2852" s="260"/>
      <c r="D2852" s="260"/>
      <c r="E2852"/>
      <c r="F2852" s="108"/>
      <c r="G2852" s="122"/>
      <c r="H2852"/>
      <c r="I2852"/>
      <c r="J2852"/>
    </row>
    <row r="2853" spans="2:10" x14ac:dyDescent="0.25">
      <c r="B2853" s="260"/>
      <c r="C2853" s="260"/>
      <c r="D2853" s="260"/>
      <c r="E2853"/>
      <c r="F2853" s="108"/>
      <c r="G2853" s="122"/>
      <c r="H2853"/>
      <c r="I2853"/>
      <c r="J2853"/>
    </row>
    <row r="2854" spans="2:10" x14ac:dyDescent="0.25">
      <c r="B2854" s="260"/>
      <c r="C2854" s="260"/>
      <c r="D2854" s="260"/>
      <c r="E2854"/>
      <c r="F2854" s="108"/>
      <c r="G2854" s="122"/>
      <c r="H2854"/>
      <c r="I2854"/>
      <c r="J2854"/>
    </row>
    <row r="2855" spans="2:10" x14ac:dyDescent="0.25">
      <c r="B2855" s="260"/>
      <c r="C2855" s="260"/>
      <c r="D2855" s="260"/>
      <c r="E2855"/>
      <c r="F2855" s="108"/>
      <c r="G2855" s="122"/>
      <c r="H2855"/>
      <c r="I2855"/>
      <c r="J2855"/>
    </row>
    <row r="2856" spans="2:10" x14ac:dyDescent="0.25">
      <c r="B2856" s="260"/>
      <c r="C2856" s="260"/>
      <c r="D2856" s="260"/>
      <c r="E2856"/>
      <c r="F2856" s="108"/>
      <c r="G2856" s="122"/>
      <c r="H2856"/>
      <c r="I2856"/>
      <c r="J2856"/>
    </row>
    <row r="2857" spans="2:10" x14ac:dyDescent="0.25">
      <c r="B2857" s="260"/>
      <c r="C2857" s="260"/>
      <c r="D2857" s="260"/>
      <c r="E2857"/>
      <c r="F2857" s="108"/>
      <c r="G2857" s="122"/>
      <c r="H2857"/>
      <c r="I2857"/>
      <c r="J2857"/>
    </row>
    <row r="2858" spans="2:10" x14ac:dyDescent="0.25">
      <c r="B2858" s="260"/>
      <c r="C2858" s="260"/>
      <c r="D2858" s="260"/>
      <c r="E2858"/>
      <c r="F2858" s="108"/>
      <c r="G2858" s="122"/>
      <c r="H2858"/>
      <c r="I2858"/>
      <c r="J2858"/>
    </row>
    <row r="2859" spans="2:10" x14ac:dyDescent="0.25">
      <c r="B2859" s="260"/>
      <c r="C2859" s="260"/>
      <c r="D2859" s="260"/>
      <c r="E2859"/>
      <c r="F2859" s="108"/>
      <c r="G2859" s="122"/>
      <c r="H2859"/>
      <c r="I2859"/>
      <c r="J2859"/>
    </row>
    <row r="2860" spans="2:10" x14ac:dyDescent="0.25">
      <c r="B2860" s="260"/>
      <c r="C2860" s="260"/>
      <c r="D2860" s="260"/>
      <c r="E2860"/>
      <c r="F2860" s="108"/>
      <c r="G2860" s="122"/>
      <c r="H2860"/>
      <c r="I2860"/>
      <c r="J2860"/>
    </row>
    <row r="2861" spans="2:10" x14ac:dyDescent="0.25">
      <c r="B2861" s="260"/>
      <c r="C2861" s="260"/>
      <c r="D2861" s="260"/>
      <c r="E2861"/>
      <c r="F2861" s="108"/>
      <c r="G2861" s="122"/>
      <c r="H2861"/>
      <c r="I2861"/>
      <c r="J2861"/>
    </row>
    <row r="2862" spans="2:10" x14ac:dyDescent="0.25">
      <c r="B2862" s="260"/>
      <c r="C2862" s="260"/>
      <c r="D2862" s="260"/>
      <c r="E2862"/>
      <c r="F2862" s="108"/>
      <c r="G2862" s="122"/>
      <c r="H2862"/>
      <c r="I2862"/>
      <c r="J2862"/>
    </row>
    <row r="2863" spans="2:10" x14ac:dyDescent="0.25">
      <c r="B2863" s="260"/>
      <c r="C2863" s="260"/>
      <c r="D2863" s="260"/>
      <c r="E2863"/>
      <c r="F2863" s="108"/>
      <c r="G2863" s="122"/>
      <c r="H2863"/>
      <c r="I2863"/>
      <c r="J2863"/>
    </row>
    <row r="2864" spans="2:10" x14ac:dyDescent="0.25">
      <c r="B2864" s="260"/>
      <c r="C2864" s="260"/>
      <c r="D2864" s="260"/>
      <c r="E2864"/>
      <c r="F2864" s="108"/>
      <c r="G2864" s="122"/>
      <c r="H2864"/>
      <c r="I2864"/>
      <c r="J2864"/>
    </row>
    <row r="2865" spans="2:10" x14ac:dyDescent="0.25">
      <c r="B2865" s="260"/>
      <c r="C2865" s="260"/>
      <c r="D2865" s="260"/>
      <c r="E2865"/>
      <c r="F2865" s="108"/>
      <c r="G2865" s="122"/>
      <c r="H2865"/>
      <c r="I2865"/>
      <c r="J2865"/>
    </row>
    <row r="2866" spans="2:10" x14ac:dyDescent="0.25">
      <c r="B2866" s="260"/>
      <c r="C2866" s="260"/>
      <c r="D2866" s="260"/>
      <c r="E2866"/>
      <c r="F2866" s="108"/>
      <c r="G2866" s="122"/>
      <c r="H2866"/>
      <c r="I2866"/>
      <c r="J2866"/>
    </row>
    <row r="2867" spans="2:10" x14ac:dyDescent="0.25">
      <c r="B2867" s="260"/>
      <c r="C2867" s="260"/>
      <c r="D2867" s="260"/>
      <c r="E2867"/>
      <c r="F2867" s="108"/>
      <c r="G2867" s="122"/>
      <c r="H2867"/>
      <c r="I2867"/>
      <c r="J2867"/>
    </row>
    <row r="2868" spans="2:10" x14ac:dyDescent="0.25">
      <c r="B2868" s="260"/>
      <c r="C2868" s="260"/>
      <c r="D2868" s="260"/>
      <c r="E2868"/>
      <c r="F2868" s="108"/>
      <c r="G2868" s="122"/>
      <c r="H2868"/>
      <c r="I2868"/>
      <c r="J2868"/>
    </row>
    <row r="2869" spans="2:10" x14ac:dyDescent="0.25">
      <c r="B2869" s="260"/>
      <c r="C2869" s="260"/>
      <c r="D2869" s="260"/>
      <c r="E2869"/>
      <c r="F2869" s="108"/>
      <c r="G2869" s="122"/>
      <c r="H2869"/>
      <c r="I2869"/>
      <c r="J2869"/>
    </row>
    <row r="2870" spans="2:10" x14ac:dyDescent="0.25">
      <c r="B2870" s="260"/>
      <c r="C2870" s="260"/>
      <c r="D2870" s="260"/>
      <c r="E2870"/>
      <c r="F2870" s="108"/>
      <c r="G2870" s="122"/>
      <c r="H2870"/>
      <c r="I2870"/>
      <c r="J2870"/>
    </row>
    <row r="2871" spans="2:10" x14ac:dyDescent="0.25">
      <c r="B2871" s="260"/>
      <c r="C2871" s="260"/>
      <c r="D2871" s="260"/>
      <c r="E2871"/>
      <c r="F2871" s="108"/>
      <c r="G2871" s="122"/>
      <c r="H2871"/>
      <c r="I2871"/>
      <c r="J2871"/>
    </row>
    <row r="2872" spans="2:10" x14ac:dyDescent="0.25">
      <c r="B2872" s="260"/>
      <c r="C2872" s="260"/>
      <c r="D2872" s="260"/>
      <c r="E2872"/>
      <c r="F2872" s="108"/>
      <c r="G2872" s="122"/>
      <c r="H2872"/>
      <c r="I2872"/>
      <c r="J2872"/>
    </row>
    <row r="2873" spans="2:10" x14ac:dyDescent="0.25">
      <c r="B2873" s="260"/>
      <c r="C2873" s="260"/>
      <c r="D2873" s="260"/>
      <c r="E2873"/>
      <c r="F2873" s="108"/>
      <c r="G2873" s="122"/>
      <c r="H2873"/>
      <c r="I2873"/>
      <c r="J2873"/>
    </row>
    <row r="2874" spans="2:10" x14ac:dyDescent="0.25">
      <c r="B2874" s="260"/>
      <c r="C2874" s="260"/>
      <c r="D2874" s="260"/>
      <c r="E2874"/>
      <c r="F2874" s="108"/>
      <c r="G2874" s="122"/>
      <c r="H2874"/>
      <c r="I2874"/>
      <c r="J2874"/>
    </row>
    <row r="2875" spans="2:10" x14ac:dyDescent="0.25">
      <c r="B2875" s="260"/>
      <c r="C2875" s="260"/>
      <c r="D2875" s="260"/>
      <c r="E2875"/>
      <c r="F2875" s="108"/>
      <c r="G2875" s="122"/>
      <c r="H2875"/>
      <c r="I2875"/>
      <c r="J2875"/>
    </row>
    <row r="2876" spans="2:10" x14ac:dyDescent="0.25">
      <c r="B2876" s="260"/>
      <c r="C2876" s="260"/>
      <c r="D2876" s="260"/>
      <c r="E2876"/>
      <c r="F2876" s="108"/>
      <c r="G2876" s="122"/>
      <c r="H2876"/>
      <c r="I2876"/>
      <c r="J2876"/>
    </row>
    <row r="2877" spans="2:10" x14ac:dyDescent="0.25">
      <c r="B2877" s="260"/>
      <c r="C2877" s="260"/>
      <c r="D2877" s="260"/>
      <c r="E2877"/>
      <c r="F2877" s="108"/>
      <c r="G2877" s="122"/>
      <c r="H2877"/>
      <c r="I2877"/>
      <c r="J2877"/>
    </row>
    <row r="2878" spans="2:10" x14ac:dyDescent="0.25">
      <c r="B2878" s="260"/>
      <c r="C2878" s="260"/>
      <c r="D2878" s="260"/>
      <c r="E2878"/>
      <c r="F2878" s="108"/>
      <c r="G2878" s="122"/>
      <c r="H2878"/>
      <c r="I2878"/>
      <c r="J2878"/>
    </row>
    <row r="2879" spans="2:10" x14ac:dyDescent="0.25">
      <c r="B2879" s="260"/>
      <c r="C2879" s="260"/>
      <c r="D2879" s="260"/>
      <c r="E2879"/>
      <c r="F2879" s="108"/>
      <c r="G2879" s="122"/>
      <c r="H2879"/>
      <c r="I2879"/>
      <c r="J2879"/>
    </row>
    <row r="2880" spans="2:10" x14ac:dyDescent="0.25">
      <c r="B2880" s="260"/>
      <c r="C2880" s="260"/>
      <c r="D2880" s="260"/>
      <c r="E2880"/>
      <c r="F2880" s="108"/>
      <c r="G2880" s="122"/>
      <c r="H2880"/>
      <c r="I2880"/>
      <c r="J2880"/>
    </row>
    <row r="2881" spans="2:10" x14ac:dyDescent="0.25">
      <c r="B2881" s="260"/>
      <c r="C2881" s="260"/>
      <c r="D2881" s="260"/>
      <c r="E2881"/>
      <c r="F2881" s="108"/>
      <c r="G2881" s="122"/>
      <c r="H2881"/>
      <c r="I2881"/>
      <c r="J2881"/>
    </row>
    <row r="2882" spans="2:10" x14ac:dyDescent="0.25">
      <c r="B2882" s="260"/>
      <c r="C2882" s="260"/>
      <c r="D2882" s="260"/>
      <c r="E2882"/>
      <c r="F2882" s="108"/>
      <c r="G2882" s="122"/>
      <c r="H2882"/>
      <c r="I2882"/>
      <c r="J2882"/>
    </row>
    <row r="2883" spans="2:10" x14ac:dyDescent="0.25">
      <c r="B2883" s="260"/>
      <c r="C2883" s="260"/>
      <c r="D2883" s="260"/>
      <c r="E2883"/>
      <c r="F2883" s="108"/>
      <c r="G2883" s="122"/>
      <c r="H2883"/>
      <c r="I2883"/>
      <c r="J2883"/>
    </row>
    <row r="2884" spans="2:10" x14ac:dyDescent="0.25">
      <c r="B2884" s="260"/>
      <c r="C2884" s="260"/>
      <c r="D2884" s="260"/>
      <c r="E2884"/>
      <c r="F2884" s="108"/>
      <c r="G2884" s="122"/>
      <c r="H2884"/>
      <c r="I2884"/>
      <c r="J2884"/>
    </row>
    <row r="2885" spans="2:10" x14ac:dyDescent="0.25">
      <c r="B2885" s="260"/>
      <c r="C2885" s="260"/>
      <c r="D2885" s="260"/>
      <c r="E2885"/>
      <c r="F2885" s="108"/>
      <c r="G2885" s="122"/>
      <c r="H2885"/>
      <c r="I2885"/>
      <c r="J2885"/>
    </row>
    <row r="2886" spans="2:10" x14ac:dyDescent="0.25">
      <c r="B2886" s="260"/>
      <c r="C2886" s="260"/>
      <c r="D2886" s="260"/>
      <c r="E2886"/>
      <c r="F2886" s="108"/>
      <c r="G2886" s="122"/>
      <c r="H2886"/>
      <c r="I2886"/>
      <c r="J2886"/>
    </row>
    <row r="2887" spans="2:10" x14ac:dyDescent="0.25">
      <c r="B2887" s="260"/>
      <c r="C2887" s="260"/>
      <c r="D2887" s="260"/>
      <c r="E2887"/>
      <c r="F2887" s="108"/>
      <c r="G2887" s="122"/>
      <c r="H2887"/>
      <c r="I2887"/>
      <c r="J2887"/>
    </row>
    <row r="2888" spans="2:10" x14ac:dyDescent="0.25">
      <c r="B2888" s="260"/>
      <c r="C2888" s="260"/>
      <c r="D2888" s="260"/>
      <c r="E2888"/>
      <c r="F2888" s="108"/>
      <c r="G2888" s="122"/>
      <c r="H2888"/>
      <c r="I2888"/>
      <c r="J2888"/>
    </row>
    <row r="2889" spans="2:10" x14ac:dyDescent="0.25">
      <c r="B2889" s="260"/>
      <c r="C2889" s="260"/>
      <c r="D2889" s="260"/>
      <c r="E2889"/>
      <c r="F2889" s="108"/>
      <c r="G2889" s="122"/>
      <c r="H2889"/>
      <c r="I2889"/>
      <c r="J2889"/>
    </row>
    <row r="2890" spans="2:10" x14ac:dyDescent="0.25">
      <c r="B2890" s="260"/>
      <c r="C2890" s="260"/>
      <c r="D2890" s="260"/>
      <c r="E2890"/>
      <c r="F2890" s="108"/>
      <c r="G2890" s="122"/>
      <c r="H2890"/>
      <c r="I2890"/>
      <c r="J2890"/>
    </row>
    <row r="2891" spans="2:10" x14ac:dyDescent="0.25">
      <c r="B2891" s="260"/>
      <c r="C2891" s="260"/>
      <c r="D2891" s="260"/>
      <c r="E2891"/>
      <c r="F2891" s="108"/>
      <c r="G2891" s="122"/>
      <c r="H2891"/>
      <c r="I2891"/>
      <c r="J2891"/>
    </row>
    <row r="2892" spans="2:10" x14ac:dyDescent="0.25">
      <c r="B2892" s="260"/>
      <c r="C2892" s="260"/>
      <c r="D2892" s="260"/>
      <c r="E2892"/>
      <c r="F2892" s="108"/>
      <c r="G2892" s="122"/>
      <c r="H2892"/>
      <c r="I2892"/>
      <c r="J2892"/>
    </row>
    <row r="2893" spans="2:10" x14ac:dyDescent="0.25">
      <c r="B2893" s="260"/>
      <c r="C2893" s="260"/>
      <c r="D2893" s="260"/>
      <c r="E2893"/>
      <c r="F2893" s="108"/>
      <c r="G2893" s="122"/>
      <c r="H2893"/>
      <c r="I2893"/>
      <c r="J2893"/>
    </row>
    <row r="2894" spans="2:10" x14ac:dyDescent="0.25">
      <c r="B2894" s="260"/>
      <c r="C2894" s="260"/>
      <c r="D2894" s="260"/>
      <c r="E2894"/>
      <c r="F2894" s="108"/>
      <c r="G2894" s="122"/>
      <c r="H2894"/>
      <c r="I2894"/>
      <c r="J2894"/>
    </row>
    <row r="2895" spans="2:10" x14ac:dyDescent="0.25">
      <c r="B2895" s="260"/>
      <c r="C2895" s="260"/>
      <c r="D2895" s="260"/>
      <c r="E2895"/>
      <c r="F2895" s="108"/>
      <c r="G2895" s="122"/>
      <c r="H2895"/>
      <c r="I2895"/>
      <c r="J2895"/>
    </row>
    <row r="2896" spans="2:10" x14ac:dyDescent="0.25">
      <c r="B2896" s="260"/>
      <c r="C2896" s="260"/>
      <c r="D2896" s="260"/>
      <c r="E2896"/>
      <c r="F2896" s="108"/>
      <c r="G2896" s="122"/>
      <c r="H2896"/>
      <c r="I2896"/>
      <c r="J2896"/>
    </row>
    <row r="2897" spans="2:10" x14ac:dyDescent="0.25">
      <c r="B2897" s="260"/>
      <c r="C2897" s="260"/>
      <c r="D2897" s="260"/>
      <c r="E2897"/>
      <c r="F2897" s="108"/>
      <c r="G2897" s="122"/>
      <c r="H2897"/>
      <c r="I2897"/>
      <c r="J2897"/>
    </row>
    <row r="2898" spans="2:10" x14ac:dyDescent="0.25">
      <c r="B2898" s="260"/>
      <c r="C2898" s="260"/>
      <c r="D2898" s="260"/>
      <c r="E2898"/>
      <c r="F2898" s="108"/>
      <c r="G2898" s="122"/>
      <c r="H2898"/>
      <c r="I2898"/>
      <c r="J2898"/>
    </row>
    <row r="2899" spans="2:10" x14ac:dyDescent="0.25">
      <c r="B2899" s="260"/>
      <c r="C2899" s="260"/>
      <c r="D2899" s="260"/>
      <c r="E2899"/>
      <c r="F2899" s="108"/>
      <c r="G2899" s="122"/>
      <c r="H2899"/>
      <c r="I2899"/>
      <c r="J2899"/>
    </row>
    <row r="2900" spans="2:10" x14ac:dyDescent="0.25">
      <c r="B2900" s="260"/>
      <c r="C2900" s="260"/>
      <c r="D2900" s="260"/>
      <c r="E2900"/>
      <c r="F2900" s="108"/>
      <c r="G2900" s="122"/>
      <c r="H2900"/>
      <c r="I2900"/>
      <c r="J2900"/>
    </row>
    <row r="2901" spans="2:10" x14ac:dyDescent="0.25">
      <c r="B2901" s="260"/>
      <c r="C2901" s="260"/>
      <c r="D2901" s="260"/>
      <c r="E2901"/>
      <c r="F2901" s="108"/>
      <c r="G2901" s="122"/>
      <c r="H2901"/>
      <c r="I2901"/>
      <c r="J2901"/>
    </row>
    <row r="2902" spans="2:10" x14ac:dyDescent="0.25">
      <c r="B2902" s="260"/>
      <c r="C2902" s="260"/>
      <c r="D2902" s="260"/>
      <c r="E2902"/>
      <c r="F2902" s="108"/>
      <c r="G2902" s="122"/>
      <c r="H2902"/>
      <c r="I2902"/>
      <c r="J2902"/>
    </row>
    <row r="2903" spans="2:10" x14ac:dyDescent="0.25">
      <c r="B2903" s="260"/>
      <c r="C2903" s="260"/>
      <c r="D2903" s="260"/>
      <c r="E2903"/>
      <c r="F2903" s="108"/>
      <c r="G2903" s="122"/>
      <c r="H2903"/>
      <c r="I2903"/>
      <c r="J2903"/>
    </row>
    <row r="2904" spans="2:10" x14ac:dyDescent="0.25">
      <c r="B2904" s="260"/>
      <c r="C2904" s="260"/>
      <c r="D2904" s="260"/>
      <c r="E2904"/>
      <c r="F2904" s="108"/>
      <c r="G2904" s="122"/>
      <c r="H2904"/>
      <c r="I2904"/>
      <c r="J2904"/>
    </row>
    <row r="2905" spans="2:10" x14ac:dyDescent="0.25">
      <c r="B2905" s="260"/>
      <c r="C2905" s="260"/>
      <c r="D2905" s="260"/>
      <c r="E2905"/>
      <c r="F2905" s="108"/>
      <c r="G2905" s="122"/>
      <c r="H2905"/>
      <c r="I2905"/>
      <c r="J2905"/>
    </row>
    <row r="2906" spans="2:10" x14ac:dyDescent="0.25">
      <c r="B2906" s="260"/>
      <c r="C2906" s="260"/>
      <c r="D2906" s="260"/>
      <c r="E2906"/>
      <c r="F2906" s="108"/>
      <c r="G2906" s="122"/>
      <c r="H2906"/>
      <c r="I2906"/>
      <c r="J2906"/>
    </row>
    <row r="2907" spans="2:10" x14ac:dyDescent="0.25">
      <c r="B2907" s="260"/>
      <c r="C2907" s="260"/>
      <c r="D2907" s="260"/>
      <c r="E2907"/>
      <c r="F2907" s="108"/>
      <c r="G2907" s="122"/>
      <c r="H2907"/>
      <c r="I2907"/>
      <c r="J2907"/>
    </row>
    <row r="2908" spans="2:10" x14ac:dyDescent="0.25">
      <c r="B2908" s="260"/>
      <c r="C2908" s="260"/>
      <c r="D2908" s="260"/>
      <c r="E2908"/>
      <c r="F2908" s="108"/>
      <c r="G2908" s="122"/>
      <c r="H2908"/>
      <c r="I2908"/>
      <c r="J2908"/>
    </row>
    <row r="2909" spans="2:10" x14ac:dyDescent="0.25">
      <c r="B2909" s="260"/>
      <c r="C2909" s="260"/>
      <c r="D2909" s="260"/>
      <c r="E2909"/>
      <c r="F2909" s="108"/>
      <c r="G2909" s="122"/>
      <c r="H2909"/>
      <c r="I2909"/>
      <c r="J2909"/>
    </row>
    <row r="2910" spans="2:10" x14ac:dyDescent="0.25">
      <c r="B2910" s="260"/>
      <c r="C2910" s="260"/>
      <c r="D2910" s="260"/>
      <c r="E2910"/>
      <c r="F2910" s="108"/>
      <c r="G2910" s="122"/>
      <c r="H2910"/>
      <c r="I2910"/>
      <c r="J2910"/>
    </row>
    <row r="2911" spans="2:10" x14ac:dyDescent="0.25">
      <c r="B2911" s="260"/>
      <c r="C2911" s="260"/>
      <c r="D2911" s="260"/>
      <c r="E2911"/>
      <c r="F2911" s="108"/>
      <c r="G2911" s="122"/>
      <c r="H2911"/>
      <c r="I2911"/>
      <c r="J2911"/>
    </row>
    <row r="2912" spans="2:10" x14ac:dyDescent="0.25">
      <c r="B2912" s="260"/>
      <c r="C2912" s="260"/>
      <c r="D2912" s="260"/>
      <c r="E2912"/>
      <c r="F2912" s="108"/>
      <c r="G2912" s="122"/>
      <c r="H2912"/>
      <c r="I2912"/>
      <c r="J2912"/>
    </row>
    <row r="2913" spans="2:10" x14ac:dyDescent="0.25">
      <c r="B2913" s="260"/>
      <c r="C2913" s="260"/>
      <c r="D2913" s="260"/>
      <c r="E2913"/>
      <c r="F2913" s="108"/>
      <c r="G2913" s="122"/>
      <c r="H2913"/>
      <c r="I2913"/>
      <c r="J2913"/>
    </row>
    <row r="2914" spans="2:10" x14ac:dyDescent="0.25">
      <c r="B2914" s="260"/>
      <c r="C2914" s="260"/>
      <c r="D2914" s="260"/>
      <c r="E2914"/>
      <c r="F2914" s="108"/>
      <c r="G2914" s="122"/>
      <c r="H2914"/>
      <c r="I2914"/>
      <c r="J2914"/>
    </row>
    <row r="2915" spans="2:10" x14ac:dyDescent="0.25">
      <c r="B2915" s="260"/>
      <c r="C2915" s="260"/>
      <c r="D2915" s="260"/>
      <c r="E2915"/>
      <c r="F2915" s="108"/>
      <c r="G2915" s="122"/>
      <c r="H2915"/>
      <c r="I2915"/>
      <c r="J2915"/>
    </row>
    <row r="2916" spans="2:10" x14ac:dyDescent="0.25">
      <c r="B2916" s="260"/>
      <c r="C2916" s="260"/>
      <c r="D2916" s="260"/>
      <c r="E2916"/>
      <c r="F2916" s="108"/>
      <c r="G2916" s="122"/>
      <c r="H2916"/>
      <c r="I2916"/>
      <c r="J2916"/>
    </row>
    <row r="2917" spans="2:10" x14ac:dyDescent="0.25">
      <c r="B2917" s="260"/>
      <c r="C2917" s="260"/>
      <c r="D2917" s="260"/>
      <c r="E2917"/>
      <c r="F2917" s="108"/>
      <c r="G2917" s="122"/>
      <c r="H2917"/>
      <c r="I2917"/>
      <c r="J2917"/>
    </row>
    <row r="2918" spans="2:10" x14ac:dyDescent="0.25">
      <c r="B2918" s="260"/>
      <c r="C2918" s="260"/>
      <c r="D2918" s="260"/>
      <c r="E2918"/>
      <c r="F2918" s="108"/>
      <c r="G2918" s="122"/>
      <c r="H2918"/>
      <c r="I2918"/>
      <c r="J2918"/>
    </row>
    <row r="2919" spans="2:10" x14ac:dyDescent="0.25">
      <c r="B2919" s="260"/>
      <c r="C2919" s="260"/>
      <c r="D2919" s="260"/>
      <c r="E2919"/>
      <c r="F2919" s="108"/>
      <c r="G2919" s="122"/>
      <c r="H2919"/>
      <c r="I2919"/>
      <c r="J2919"/>
    </row>
    <row r="2920" spans="2:10" x14ac:dyDescent="0.25">
      <c r="B2920" s="260"/>
      <c r="C2920" s="260"/>
      <c r="D2920" s="260"/>
      <c r="E2920"/>
      <c r="F2920" s="108"/>
      <c r="G2920" s="122"/>
      <c r="H2920"/>
      <c r="I2920"/>
      <c r="J2920"/>
    </row>
    <row r="2921" spans="2:10" x14ac:dyDescent="0.25">
      <c r="B2921" s="260"/>
      <c r="C2921" s="260"/>
      <c r="D2921" s="260"/>
      <c r="E2921"/>
      <c r="F2921" s="108"/>
      <c r="G2921" s="122"/>
      <c r="H2921"/>
      <c r="I2921"/>
      <c r="J2921"/>
    </row>
    <row r="2922" spans="2:10" x14ac:dyDescent="0.25">
      <c r="B2922" s="260"/>
      <c r="C2922" s="260"/>
      <c r="D2922" s="260"/>
      <c r="E2922"/>
      <c r="F2922" s="108"/>
      <c r="G2922" s="122"/>
      <c r="H2922"/>
      <c r="I2922"/>
      <c r="J2922"/>
    </row>
    <row r="2923" spans="2:10" x14ac:dyDescent="0.25">
      <c r="B2923" s="260"/>
      <c r="C2923" s="260"/>
      <c r="D2923" s="260"/>
      <c r="E2923"/>
      <c r="F2923" s="108"/>
      <c r="G2923" s="122"/>
      <c r="H2923"/>
      <c r="I2923"/>
      <c r="J2923"/>
    </row>
    <row r="2924" spans="2:10" x14ac:dyDescent="0.25">
      <c r="B2924" s="260"/>
      <c r="C2924" s="260"/>
      <c r="D2924" s="260"/>
      <c r="E2924"/>
      <c r="F2924" s="108"/>
      <c r="G2924" s="122"/>
      <c r="H2924"/>
      <c r="I2924"/>
      <c r="J2924"/>
    </row>
    <row r="2925" spans="2:10" x14ac:dyDescent="0.25">
      <c r="B2925" s="260"/>
      <c r="C2925" s="260"/>
      <c r="D2925" s="260"/>
      <c r="E2925"/>
      <c r="F2925" s="108"/>
      <c r="G2925" s="122"/>
      <c r="H2925"/>
      <c r="I2925"/>
      <c r="J2925"/>
    </row>
    <row r="2926" spans="2:10" x14ac:dyDescent="0.25">
      <c r="B2926" s="260"/>
      <c r="C2926" s="260"/>
      <c r="D2926" s="260"/>
      <c r="E2926"/>
      <c r="F2926" s="108"/>
      <c r="G2926" s="122"/>
      <c r="H2926"/>
      <c r="I2926"/>
      <c r="J2926"/>
    </row>
    <row r="2927" spans="2:10" x14ac:dyDescent="0.25">
      <c r="B2927" s="260"/>
      <c r="C2927" s="260"/>
      <c r="D2927" s="260"/>
      <c r="E2927"/>
      <c r="F2927" s="108"/>
      <c r="G2927" s="122"/>
      <c r="H2927"/>
      <c r="I2927"/>
      <c r="J2927"/>
    </row>
    <row r="2928" spans="2:10" x14ac:dyDescent="0.25">
      <c r="B2928" s="260"/>
      <c r="C2928" s="260"/>
      <c r="D2928" s="260"/>
      <c r="E2928"/>
      <c r="F2928" s="108"/>
      <c r="G2928" s="122"/>
      <c r="H2928"/>
      <c r="I2928"/>
      <c r="J2928"/>
    </row>
    <row r="2929" spans="2:10" x14ac:dyDescent="0.25">
      <c r="B2929" s="260"/>
      <c r="C2929" s="260"/>
      <c r="D2929" s="260"/>
      <c r="E2929"/>
      <c r="F2929" s="108"/>
      <c r="G2929" s="122"/>
      <c r="H2929"/>
      <c r="I2929"/>
      <c r="J2929"/>
    </row>
    <row r="2930" spans="2:10" x14ac:dyDescent="0.25">
      <c r="B2930" s="260"/>
      <c r="C2930" s="260"/>
      <c r="D2930" s="260"/>
      <c r="E2930"/>
      <c r="F2930" s="108"/>
      <c r="G2930" s="122"/>
      <c r="H2930"/>
      <c r="I2930"/>
      <c r="J2930"/>
    </row>
    <row r="2931" spans="2:10" x14ac:dyDescent="0.25">
      <c r="B2931" s="260"/>
      <c r="C2931" s="260"/>
      <c r="D2931" s="260"/>
      <c r="E2931"/>
      <c r="F2931" s="108"/>
      <c r="G2931" s="122"/>
      <c r="H2931"/>
      <c r="I2931"/>
      <c r="J2931"/>
    </row>
    <row r="2932" spans="2:10" x14ac:dyDescent="0.25">
      <c r="B2932" s="260"/>
      <c r="C2932" s="260"/>
      <c r="D2932" s="260"/>
      <c r="E2932"/>
      <c r="F2932" s="108"/>
      <c r="G2932" s="122"/>
      <c r="H2932"/>
      <c r="I2932"/>
      <c r="J2932"/>
    </row>
    <row r="2933" spans="2:10" x14ac:dyDescent="0.25">
      <c r="B2933" s="260"/>
      <c r="C2933" s="260"/>
      <c r="D2933" s="260"/>
      <c r="E2933"/>
      <c r="F2933" s="108"/>
      <c r="G2933" s="122"/>
      <c r="H2933"/>
      <c r="I2933"/>
      <c r="J2933"/>
    </row>
    <row r="2934" spans="2:10" x14ac:dyDescent="0.25">
      <c r="B2934" s="260"/>
      <c r="C2934" s="260"/>
      <c r="D2934" s="260"/>
      <c r="E2934"/>
      <c r="F2934" s="108"/>
      <c r="G2934" s="122"/>
      <c r="H2934"/>
      <c r="I2934"/>
      <c r="J2934"/>
    </row>
    <row r="2935" spans="2:10" x14ac:dyDescent="0.25">
      <c r="B2935" s="260"/>
      <c r="C2935" s="260"/>
      <c r="D2935" s="260"/>
      <c r="E2935"/>
      <c r="F2935" s="108"/>
      <c r="G2935" s="122"/>
      <c r="H2935"/>
      <c r="I2935"/>
      <c r="J2935"/>
    </row>
    <row r="2936" spans="2:10" x14ac:dyDescent="0.25">
      <c r="B2936" s="260"/>
      <c r="C2936" s="260"/>
      <c r="D2936" s="260"/>
      <c r="E2936"/>
      <c r="F2936" s="108"/>
      <c r="G2936" s="122"/>
      <c r="H2936"/>
      <c r="I2936"/>
      <c r="J2936"/>
    </row>
    <row r="2937" spans="2:10" x14ac:dyDescent="0.25">
      <c r="B2937" s="260"/>
      <c r="C2937" s="260"/>
      <c r="D2937" s="260"/>
      <c r="E2937"/>
      <c r="F2937" s="108"/>
      <c r="G2937" s="122"/>
      <c r="H2937"/>
      <c r="I2937"/>
      <c r="J2937"/>
    </row>
    <row r="2938" spans="2:10" x14ac:dyDescent="0.25">
      <c r="B2938" s="260"/>
      <c r="C2938" s="260"/>
      <c r="D2938" s="260"/>
      <c r="E2938"/>
      <c r="F2938" s="108"/>
      <c r="G2938" s="122"/>
      <c r="H2938"/>
      <c r="I2938"/>
      <c r="J2938"/>
    </row>
    <row r="2939" spans="2:10" x14ac:dyDescent="0.25">
      <c r="B2939" s="260"/>
      <c r="C2939" s="260"/>
      <c r="D2939" s="260"/>
      <c r="E2939"/>
      <c r="F2939" s="108"/>
      <c r="G2939" s="122"/>
      <c r="H2939"/>
      <c r="I2939"/>
      <c r="J2939"/>
    </row>
    <row r="2940" spans="2:10" x14ac:dyDescent="0.25">
      <c r="B2940" s="260"/>
      <c r="C2940" s="260"/>
      <c r="D2940" s="260"/>
      <c r="E2940"/>
      <c r="F2940" s="108"/>
      <c r="G2940" s="122"/>
      <c r="H2940"/>
      <c r="I2940"/>
      <c r="J2940"/>
    </row>
    <row r="2941" spans="2:10" x14ac:dyDescent="0.25">
      <c r="B2941" s="260"/>
      <c r="C2941" s="260"/>
      <c r="D2941" s="260"/>
      <c r="E2941"/>
      <c r="F2941" s="108"/>
      <c r="G2941" s="122"/>
      <c r="H2941"/>
      <c r="I2941"/>
      <c r="J2941"/>
    </row>
    <row r="2942" spans="2:10" x14ac:dyDescent="0.25">
      <c r="B2942" s="260"/>
      <c r="C2942" s="260"/>
      <c r="D2942" s="260"/>
      <c r="E2942"/>
      <c r="F2942" s="108"/>
      <c r="G2942" s="122"/>
      <c r="H2942"/>
      <c r="I2942"/>
      <c r="J2942"/>
    </row>
    <row r="2943" spans="2:10" x14ac:dyDescent="0.25">
      <c r="B2943" s="260"/>
      <c r="C2943" s="260"/>
      <c r="D2943" s="260"/>
      <c r="E2943"/>
      <c r="F2943" s="108"/>
      <c r="G2943" s="122"/>
      <c r="H2943"/>
      <c r="I2943"/>
      <c r="J2943"/>
    </row>
    <row r="2944" spans="2:10" x14ac:dyDescent="0.25">
      <c r="B2944" s="260"/>
      <c r="C2944" s="260"/>
      <c r="D2944" s="260"/>
      <c r="E2944"/>
      <c r="F2944" s="108"/>
      <c r="G2944" s="122"/>
      <c r="H2944"/>
      <c r="I2944"/>
      <c r="J2944"/>
    </row>
    <row r="2945" spans="2:10" x14ac:dyDescent="0.25">
      <c r="B2945" s="260"/>
      <c r="C2945" s="260"/>
      <c r="D2945" s="260"/>
      <c r="E2945"/>
      <c r="F2945" s="108"/>
      <c r="G2945" s="122"/>
      <c r="H2945"/>
      <c r="I2945"/>
      <c r="J2945"/>
    </row>
    <row r="2946" spans="2:10" x14ac:dyDescent="0.25">
      <c r="B2946" s="260"/>
      <c r="C2946" s="260"/>
      <c r="D2946" s="260"/>
      <c r="E2946"/>
      <c r="F2946" s="108"/>
      <c r="G2946" s="122"/>
      <c r="H2946"/>
      <c r="I2946"/>
      <c r="J2946"/>
    </row>
    <row r="2947" spans="2:10" x14ac:dyDescent="0.25">
      <c r="B2947" s="260"/>
      <c r="C2947" s="260"/>
      <c r="D2947" s="260"/>
      <c r="E2947"/>
      <c r="F2947" s="108"/>
      <c r="G2947" s="122"/>
      <c r="H2947"/>
      <c r="I2947"/>
      <c r="J2947"/>
    </row>
    <row r="2948" spans="2:10" x14ac:dyDescent="0.25">
      <c r="B2948" s="260"/>
      <c r="C2948" s="260"/>
      <c r="D2948" s="260"/>
      <c r="E2948"/>
      <c r="F2948" s="108"/>
      <c r="G2948" s="122"/>
      <c r="H2948"/>
      <c r="I2948"/>
      <c r="J2948"/>
    </row>
    <row r="2949" spans="2:10" x14ac:dyDescent="0.25">
      <c r="B2949" s="260"/>
      <c r="C2949" s="260"/>
      <c r="D2949" s="260"/>
      <c r="E2949"/>
      <c r="F2949" s="108"/>
      <c r="G2949" s="122"/>
      <c r="H2949"/>
      <c r="I2949"/>
      <c r="J2949"/>
    </row>
    <row r="2950" spans="2:10" x14ac:dyDescent="0.25">
      <c r="B2950" s="260"/>
      <c r="C2950" s="260"/>
      <c r="D2950" s="260"/>
      <c r="E2950"/>
      <c r="F2950" s="108"/>
      <c r="G2950" s="122"/>
      <c r="H2950"/>
      <c r="I2950"/>
      <c r="J2950"/>
    </row>
    <row r="2951" spans="2:10" x14ac:dyDescent="0.25">
      <c r="B2951" s="260"/>
      <c r="C2951" s="260"/>
      <c r="D2951" s="260"/>
      <c r="E2951"/>
      <c r="F2951" s="108"/>
      <c r="G2951" s="122"/>
      <c r="H2951"/>
      <c r="I2951"/>
      <c r="J2951"/>
    </row>
    <row r="2952" spans="2:10" x14ac:dyDescent="0.25">
      <c r="B2952" s="260"/>
      <c r="C2952" s="260"/>
      <c r="D2952" s="260"/>
      <c r="E2952"/>
      <c r="F2952" s="108"/>
      <c r="G2952" s="122"/>
      <c r="H2952"/>
      <c r="I2952"/>
      <c r="J2952"/>
    </row>
    <row r="2953" spans="2:10" x14ac:dyDescent="0.25">
      <c r="B2953" s="260"/>
      <c r="C2953" s="260"/>
      <c r="D2953" s="260"/>
      <c r="E2953"/>
      <c r="F2953" s="108"/>
      <c r="G2953" s="122"/>
      <c r="H2953"/>
      <c r="I2953"/>
      <c r="J2953"/>
    </row>
    <row r="2954" spans="2:10" x14ac:dyDescent="0.25">
      <c r="B2954" s="260"/>
      <c r="C2954" s="260"/>
      <c r="D2954" s="260"/>
      <c r="E2954"/>
      <c r="F2954" s="108"/>
      <c r="G2954" s="122"/>
      <c r="H2954"/>
      <c r="I2954"/>
      <c r="J2954"/>
    </row>
    <row r="2955" spans="2:10" x14ac:dyDescent="0.25">
      <c r="B2955" s="260"/>
      <c r="C2955" s="260"/>
      <c r="D2955" s="260"/>
      <c r="E2955"/>
      <c r="F2955" s="108"/>
      <c r="G2955" s="122"/>
      <c r="H2955"/>
      <c r="I2955"/>
      <c r="J2955"/>
    </row>
    <row r="2956" spans="2:10" x14ac:dyDescent="0.25">
      <c r="B2956" s="260"/>
      <c r="C2956" s="260"/>
      <c r="D2956" s="260"/>
      <c r="E2956"/>
      <c r="F2956" s="108"/>
      <c r="G2956" s="122"/>
      <c r="H2956"/>
      <c r="I2956"/>
      <c r="J2956"/>
    </row>
    <row r="2957" spans="2:10" x14ac:dyDescent="0.25">
      <c r="B2957" s="260"/>
      <c r="C2957" s="260"/>
      <c r="D2957" s="260"/>
      <c r="E2957"/>
      <c r="F2957" s="108"/>
      <c r="G2957" s="122"/>
      <c r="H2957"/>
      <c r="I2957"/>
      <c r="J2957"/>
    </row>
    <row r="2958" spans="2:10" x14ac:dyDescent="0.25">
      <c r="B2958" s="260"/>
      <c r="C2958" s="260"/>
      <c r="D2958" s="260"/>
      <c r="E2958"/>
      <c r="F2958" s="108"/>
      <c r="G2958" s="122"/>
      <c r="H2958"/>
      <c r="I2958"/>
      <c r="J2958"/>
    </row>
    <row r="2959" spans="2:10" x14ac:dyDescent="0.25">
      <c r="B2959" s="260"/>
      <c r="C2959" s="260"/>
      <c r="D2959" s="260"/>
      <c r="E2959"/>
      <c r="F2959" s="108"/>
      <c r="G2959" s="122"/>
      <c r="H2959"/>
      <c r="I2959"/>
      <c r="J2959"/>
    </row>
    <row r="2960" spans="2:10" x14ac:dyDescent="0.25">
      <c r="B2960" s="260"/>
      <c r="C2960" s="260"/>
      <c r="D2960" s="260"/>
      <c r="E2960"/>
      <c r="F2960" s="108"/>
      <c r="G2960" s="122"/>
      <c r="H2960"/>
      <c r="I2960"/>
      <c r="J2960"/>
    </row>
    <row r="2961" spans="2:10" x14ac:dyDescent="0.25">
      <c r="B2961" s="260"/>
      <c r="C2961" s="260"/>
      <c r="D2961" s="260"/>
      <c r="E2961"/>
      <c r="F2961" s="108"/>
      <c r="G2961" s="122"/>
      <c r="H2961"/>
      <c r="I2961"/>
      <c r="J2961"/>
    </row>
    <row r="2962" spans="2:10" x14ac:dyDescent="0.25">
      <c r="B2962" s="260"/>
      <c r="C2962" s="260"/>
      <c r="D2962" s="260"/>
      <c r="E2962"/>
      <c r="F2962" s="108"/>
      <c r="G2962" s="122"/>
      <c r="H2962"/>
      <c r="I2962"/>
      <c r="J2962"/>
    </row>
    <row r="2963" spans="2:10" x14ac:dyDescent="0.25">
      <c r="B2963" s="260"/>
      <c r="C2963" s="260"/>
      <c r="D2963" s="260"/>
      <c r="E2963"/>
      <c r="F2963" s="108"/>
      <c r="G2963" s="122"/>
      <c r="H2963"/>
      <c r="I2963"/>
      <c r="J2963"/>
    </row>
    <row r="2964" spans="2:10" x14ac:dyDescent="0.25">
      <c r="B2964" s="260"/>
      <c r="C2964" s="260"/>
      <c r="D2964" s="260"/>
      <c r="E2964"/>
      <c r="F2964" s="108"/>
      <c r="G2964" s="122"/>
      <c r="H2964"/>
      <c r="I2964"/>
      <c r="J2964"/>
    </row>
    <row r="2965" spans="2:10" x14ac:dyDescent="0.25">
      <c r="B2965" s="260"/>
      <c r="C2965" s="260"/>
      <c r="D2965" s="260"/>
      <c r="E2965"/>
      <c r="F2965" s="108"/>
      <c r="G2965" s="122"/>
      <c r="H2965"/>
      <c r="I2965"/>
      <c r="J2965"/>
    </row>
    <row r="2966" spans="2:10" x14ac:dyDescent="0.25">
      <c r="B2966" s="260"/>
      <c r="C2966" s="260"/>
      <c r="D2966" s="260"/>
      <c r="E2966"/>
      <c r="F2966" s="108"/>
      <c r="G2966" s="122"/>
      <c r="H2966"/>
      <c r="I2966"/>
      <c r="J2966"/>
    </row>
    <row r="2967" spans="2:10" x14ac:dyDescent="0.25">
      <c r="B2967" s="260"/>
      <c r="C2967" s="260"/>
      <c r="D2967" s="260"/>
      <c r="E2967"/>
      <c r="F2967" s="108"/>
      <c r="G2967" s="122"/>
      <c r="H2967"/>
      <c r="I2967"/>
      <c r="J2967"/>
    </row>
    <row r="2968" spans="2:10" x14ac:dyDescent="0.25">
      <c r="B2968" s="260"/>
      <c r="C2968" s="260"/>
      <c r="D2968" s="260"/>
      <c r="E2968"/>
      <c r="F2968" s="108"/>
      <c r="G2968" s="122"/>
      <c r="H2968"/>
      <c r="I2968"/>
      <c r="J2968"/>
    </row>
    <row r="2969" spans="2:10" x14ac:dyDescent="0.25">
      <c r="B2969" s="260"/>
      <c r="C2969" s="260"/>
      <c r="D2969" s="260"/>
      <c r="E2969"/>
      <c r="F2969" s="108"/>
      <c r="G2969" s="122"/>
      <c r="H2969"/>
      <c r="I2969"/>
      <c r="J2969"/>
    </row>
    <row r="2970" spans="2:10" x14ac:dyDescent="0.25">
      <c r="B2970" s="260"/>
      <c r="C2970" s="260"/>
      <c r="D2970" s="260"/>
      <c r="E2970"/>
      <c r="F2970" s="108"/>
      <c r="G2970" s="122"/>
      <c r="H2970"/>
      <c r="I2970"/>
      <c r="J2970"/>
    </row>
    <row r="2971" spans="2:10" x14ac:dyDescent="0.25">
      <c r="B2971" s="260"/>
      <c r="C2971" s="260"/>
      <c r="D2971" s="260"/>
      <c r="E2971"/>
      <c r="F2971" s="108"/>
      <c r="G2971" s="122"/>
      <c r="H2971"/>
      <c r="I2971"/>
      <c r="J2971"/>
    </row>
    <row r="2972" spans="2:10" x14ac:dyDescent="0.25">
      <c r="B2972" s="260"/>
      <c r="C2972" s="260"/>
      <c r="D2972" s="260"/>
      <c r="E2972"/>
      <c r="F2972" s="108"/>
      <c r="G2972" s="122"/>
      <c r="H2972"/>
      <c r="I2972"/>
      <c r="J2972"/>
    </row>
    <row r="2973" spans="2:10" x14ac:dyDescent="0.25">
      <c r="B2973" s="260"/>
      <c r="C2973" s="260"/>
      <c r="D2973" s="260"/>
      <c r="E2973"/>
      <c r="F2973" s="108"/>
      <c r="G2973" s="122"/>
      <c r="H2973"/>
      <c r="I2973"/>
      <c r="J2973"/>
    </row>
    <row r="2974" spans="2:10" x14ac:dyDescent="0.25">
      <c r="B2974" s="260"/>
      <c r="C2974" s="260"/>
      <c r="D2974" s="260"/>
      <c r="E2974"/>
      <c r="F2974" s="108"/>
      <c r="G2974" s="122"/>
      <c r="H2974"/>
      <c r="I2974"/>
      <c r="J2974"/>
    </row>
    <row r="2975" spans="2:10" x14ac:dyDescent="0.25">
      <c r="B2975" s="260"/>
      <c r="C2975" s="260"/>
      <c r="D2975" s="260"/>
      <c r="E2975"/>
      <c r="F2975" s="108"/>
      <c r="G2975" s="122"/>
      <c r="H2975"/>
      <c r="I2975"/>
      <c r="J2975"/>
    </row>
    <row r="2976" spans="2:10" x14ac:dyDescent="0.25">
      <c r="B2976" s="260"/>
      <c r="C2976" s="260"/>
      <c r="D2976" s="260"/>
      <c r="E2976"/>
      <c r="F2976" s="108"/>
      <c r="G2976" s="122"/>
      <c r="H2976"/>
      <c r="I2976"/>
      <c r="J2976"/>
    </row>
    <row r="2977" spans="2:10" x14ac:dyDescent="0.25">
      <c r="B2977" s="260"/>
      <c r="C2977" s="260"/>
      <c r="D2977" s="260"/>
      <c r="E2977"/>
      <c r="F2977" s="108"/>
      <c r="G2977" s="122"/>
      <c r="H2977"/>
      <c r="I2977"/>
      <c r="J2977"/>
    </row>
    <row r="2978" spans="2:10" x14ac:dyDescent="0.25">
      <c r="B2978" s="260"/>
      <c r="C2978" s="260"/>
      <c r="D2978" s="260"/>
      <c r="E2978"/>
      <c r="F2978" s="108"/>
      <c r="G2978" s="122"/>
      <c r="H2978"/>
      <c r="I2978"/>
      <c r="J2978"/>
    </row>
    <row r="2979" spans="2:10" x14ac:dyDescent="0.25">
      <c r="B2979" s="260"/>
      <c r="C2979" s="260"/>
      <c r="D2979" s="260"/>
      <c r="E2979"/>
      <c r="F2979" s="108"/>
      <c r="G2979" s="122"/>
      <c r="H2979"/>
      <c r="I2979"/>
      <c r="J2979"/>
    </row>
    <row r="2980" spans="2:10" x14ac:dyDescent="0.25">
      <c r="B2980" s="260"/>
      <c r="C2980" s="260"/>
      <c r="D2980" s="260"/>
      <c r="E2980"/>
      <c r="F2980" s="108"/>
      <c r="G2980" s="122"/>
      <c r="H2980"/>
      <c r="I2980"/>
      <c r="J2980"/>
    </row>
    <row r="2981" spans="2:10" x14ac:dyDescent="0.25">
      <c r="B2981" s="260"/>
      <c r="C2981" s="260"/>
      <c r="D2981" s="260"/>
      <c r="E2981"/>
      <c r="F2981" s="108"/>
      <c r="G2981" s="122"/>
      <c r="H2981"/>
      <c r="I2981"/>
      <c r="J2981"/>
    </row>
    <row r="2982" spans="2:10" x14ac:dyDescent="0.25">
      <c r="B2982" s="260"/>
      <c r="C2982" s="260"/>
      <c r="D2982" s="260"/>
      <c r="E2982"/>
      <c r="F2982" s="108"/>
      <c r="G2982" s="122"/>
      <c r="H2982"/>
      <c r="I2982"/>
      <c r="J2982"/>
    </row>
    <row r="2983" spans="2:10" x14ac:dyDescent="0.25">
      <c r="B2983" s="260"/>
      <c r="C2983" s="260"/>
      <c r="D2983" s="260"/>
      <c r="E2983"/>
      <c r="F2983" s="108"/>
      <c r="G2983" s="122"/>
      <c r="H2983"/>
      <c r="I2983"/>
      <c r="J2983"/>
    </row>
    <row r="2984" spans="2:10" x14ac:dyDescent="0.25">
      <c r="B2984" s="260"/>
      <c r="C2984" s="260"/>
      <c r="D2984" s="260"/>
      <c r="E2984"/>
      <c r="F2984" s="108"/>
      <c r="G2984" s="122"/>
      <c r="H2984"/>
      <c r="I2984"/>
      <c r="J2984"/>
    </row>
    <row r="2985" spans="2:10" x14ac:dyDescent="0.25">
      <c r="B2985" s="260"/>
      <c r="C2985" s="260"/>
      <c r="D2985" s="260"/>
      <c r="E2985"/>
      <c r="F2985" s="108"/>
      <c r="G2985" s="122"/>
      <c r="H2985"/>
      <c r="I2985"/>
      <c r="J2985"/>
    </row>
    <row r="2986" spans="2:10" x14ac:dyDescent="0.25">
      <c r="B2986" s="260"/>
      <c r="C2986" s="260"/>
      <c r="D2986" s="260"/>
      <c r="E2986"/>
      <c r="F2986" s="108"/>
      <c r="G2986" s="122"/>
      <c r="H2986"/>
      <c r="I2986"/>
      <c r="J2986"/>
    </row>
    <row r="2987" spans="2:10" x14ac:dyDescent="0.25">
      <c r="B2987" s="260"/>
      <c r="C2987" s="260"/>
      <c r="D2987" s="260"/>
      <c r="E2987"/>
      <c r="F2987" s="108"/>
      <c r="G2987" s="122"/>
      <c r="H2987"/>
      <c r="I2987"/>
      <c r="J2987"/>
    </row>
    <row r="2988" spans="2:10" x14ac:dyDescent="0.25">
      <c r="B2988" s="260"/>
      <c r="C2988" s="260"/>
      <c r="D2988" s="260"/>
      <c r="E2988"/>
      <c r="F2988" s="108"/>
      <c r="G2988" s="122"/>
      <c r="H2988"/>
      <c r="I2988"/>
      <c r="J2988"/>
    </row>
    <row r="2989" spans="2:10" x14ac:dyDescent="0.25">
      <c r="B2989" s="260"/>
      <c r="C2989" s="260"/>
      <c r="D2989" s="260"/>
      <c r="E2989"/>
      <c r="F2989" s="108"/>
      <c r="G2989" s="122"/>
      <c r="H2989"/>
      <c r="I2989"/>
      <c r="J2989"/>
    </row>
    <row r="2990" spans="2:10" x14ac:dyDescent="0.25">
      <c r="B2990" s="260"/>
      <c r="C2990" s="260"/>
      <c r="D2990" s="260"/>
      <c r="E2990"/>
      <c r="F2990" s="108"/>
      <c r="G2990" s="122"/>
      <c r="H2990"/>
      <c r="I2990"/>
      <c r="J2990"/>
    </row>
    <row r="2991" spans="2:10" x14ac:dyDescent="0.25">
      <c r="B2991" s="260"/>
      <c r="C2991" s="260"/>
      <c r="D2991" s="260"/>
      <c r="E2991"/>
      <c r="F2991" s="108"/>
      <c r="G2991" s="122"/>
      <c r="H2991"/>
      <c r="I2991"/>
      <c r="J2991"/>
    </row>
    <row r="2992" spans="2:10" x14ac:dyDescent="0.25">
      <c r="B2992" s="260"/>
      <c r="C2992" s="260"/>
      <c r="D2992" s="260"/>
      <c r="E2992"/>
      <c r="F2992" s="108"/>
      <c r="G2992" s="122"/>
      <c r="H2992"/>
      <c r="I2992"/>
      <c r="J2992"/>
    </row>
    <row r="2993" spans="2:10" x14ac:dyDescent="0.25">
      <c r="B2993" s="260"/>
      <c r="C2993" s="260"/>
      <c r="D2993" s="260"/>
      <c r="E2993"/>
      <c r="F2993" s="108"/>
      <c r="G2993" s="122"/>
      <c r="H2993"/>
      <c r="I2993"/>
      <c r="J2993"/>
    </row>
    <row r="2994" spans="2:10" x14ac:dyDescent="0.25">
      <c r="B2994" s="260"/>
      <c r="C2994" s="260"/>
      <c r="D2994" s="260"/>
      <c r="E2994"/>
      <c r="F2994" s="108"/>
      <c r="G2994" s="122"/>
      <c r="H2994"/>
      <c r="I2994"/>
      <c r="J2994"/>
    </row>
    <row r="2995" spans="2:10" x14ac:dyDescent="0.25">
      <c r="B2995" s="260"/>
      <c r="C2995" s="260"/>
      <c r="D2995" s="260"/>
      <c r="E2995"/>
      <c r="F2995" s="108"/>
      <c r="G2995" s="122"/>
      <c r="H2995"/>
      <c r="I2995"/>
      <c r="J2995"/>
    </row>
    <row r="2996" spans="2:10" x14ac:dyDescent="0.25">
      <c r="B2996" s="260"/>
      <c r="C2996" s="260"/>
      <c r="D2996" s="260"/>
      <c r="E2996"/>
      <c r="F2996" s="108"/>
      <c r="G2996" s="122"/>
      <c r="H2996"/>
      <c r="I2996"/>
      <c r="J2996"/>
    </row>
    <row r="2997" spans="2:10" x14ac:dyDescent="0.25">
      <c r="B2997" s="260"/>
      <c r="C2997" s="260"/>
      <c r="D2997" s="260"/>
      <c r="E2997"/>
      <c r="F2997" s="108"/>
      <c r="G2997" s="122"/>
      <c r="H2997"/>
      <c r="I2997"/>
      <c r="J2997"/>
    </row>
    <row r="2998" spans="2:10" x14ac:dyDescent="0.25">
      <c r="B2998" s="260"/>
      <c r="C2998" s="260"/>
      <c r="D2998" s="260"/>
      <c r="E2998"/>
      <c r="F2998" s="108"/>
      <c r="G2998" s="122"/>
      <c r="H2998"/>
      <c r="I2998"/>
      <c r="J2998"/>
    </row>
    <row r="2999" spans="2:10" x14ac:dyDescent="0.25">
      <c r="B2999" s="260"/>
      <c r="C2999" s="260"/>
      <c r="D2999" s="260"/>
      <c r="E2999"/>
      <c r="F2999" s="108"/>
      <c r="G2999" s="122"/>
      <c r="H2999"/>
      <c r="I2999"/>
      <c r="J2999"/>
    </row>
    <row r="3000" spans="2:10" x14ac:dyDescent="0.25">
      <c r="B3000" s="260"/>
      <c r="C3000" s="260"/>
      <c r="D3000" s="260"/>
      <c r="E3000"/>
      <c r="F3000" s="108"/>
      <c r="G3000" s="122"/>
      <c r="H3000"/>
      <c r="I3000"/>
      <c r="J3000"/>
    </row>
    <row r="3001" spans="2:10" x14ac:dyDescent="0.25">
      <c r="B3001" s="260"/>
      <c r="C3001" s="260"/>
      <c r="D3001" s="260"/>
      <c r="E3001"/>
      <c r="F3001" s="108"/>
      <c r="G3001" s="122"/>
      <c r="H3001"/>
      <c r="I3001"/>
      <c r="J3001"/>
    </row>
    <row r="3002" spans="2:10" x14ac:dyDescent="0.25">
      <c r="B3002" s="260"/>
      <c r="C3002" s="260"/>
      <c r="D3002" s="260"/>
      <c r="E3002"/>
      <c r="F3002" s="108"/>
      <c r="G3002" s="122"/>
      <c r="H3002"/>
      <c r="I3002"/>
      <c r="J3002"/>
    </row>
    <row r="3003" spans="2:10" x14ac:dyDescent="0.25">
      <c r="B3003" s="260"/>
      <c r="C3003" s="260"/>
      <c r="D3003" s="260"/>
      <c r="E3003"/>
      <c r="F3003" s="108"/>
      <c r="G3003" s="122"/>
      <c r="H3003"/>
      <c r="I3003"/>
      <c r="J3003"/>
    </row>
    <row r="3004" spans="2:10" x14ac:dyDescent="0.25">
      <c r="B3004" s="260"/>
      <c r="C3004" s="260"/>
      <c r="D3004" s="260"/>
      <c r="E3004"/>
      <c r="F3004" s="108"/>
      <c r="G3004" s="122"/>
      <c r="H3004"/>
      <c r="I3004"/>
      <c r="J3004"/>
    </row>
    <row r="3005" spans="2:10" x14ac:dyDescent="0.25">
      <c r="B3005" s="260"/>
      <c r="C3005" s="260"/>
      <c r="D3005" s="260"/>
      <c r="E3005"/>
      <c r="F3005" s="108"/>
      <c r="G3005" s="122"/>
      <c r="H3005"/>
      <c r="I3005"/>
      <c r="J3005"/>
    </row>
    <row r="3006" spans="2:10" x14ac:dyDescent="0.25">
      <c r="B3006" s="260"/>
      <c r="C3006" s="260"/>
      <c r="D3006" s="260"/>
      <c r="E3006"/>
      <c r="F3006" s="108"/>
      <c r="G3006" s="122"/>
      <c r="H3006"/>
      <c r="I3006"/>
      <c r="J3006"/>
    </row>
    <row r="3007" spans="2:10" x14ac:dyDescent="0.25">
      <c r="B3007" s="260"/>
      <c r="C3007" s="260"/>
      <c r="D3007" s="260"/>
      <c r="E3007"/>
      <c r="F3007" s="108"/>
      <c r="G3007" s="122"/>
      <c r="H3007"/>
      <c r="I3007"/>
      <c r="J3007"/>
    </row>
    <row r="3008" spans="2:10" x14ac:dyDescent="0.25">
      <c r="B3008" s="260"/>
      <c r="C3008" s="260"/>
      <c r="D3008" s="260"/>
      <c r="E3008"/>
      <c r="F3008" s="108"/>
      <c r="G3008" s="122"/>
      <c r="H3008"/>
      <c r="I3008"/>
      <c r="J3008"/>
    </row>
    <row r="3009" spans="2:10" x14ac:dyDescent="0.25">
      <c r="B3009" s="260"/>
      <c r="C3009" s="260"/>
      <c r="D3009" s="260"/>
      <c r="E3009"/>
      <c r="F3009" s="108"/>
      <c r="G3009" s="122"/>
      <c r="H3009"/>
      <c r="I3009"/>
      <c r="J3009"/>
    </row>
    <row r="3010" spans="2:10" x14ac:dyDescent="0.25">
      <c r="B3010" s="260"/>
      <c r="C3010" s="260"/>
      <c r="D3010" s="260"/>
      <c r="E3010"/>
      <c r="F3010" s="108"/>
      <c r="G3010" s="122"/>
      <c r="H3010"/>
      <c r="I3010"/>
      <c r="J3010"/>
    </row>
    <row r="3011" spans="2:10" x14ac:dyDescent="0.25">
      <c r="B3011" s="260"/>
      <c r="C3011" s="260"/>
      <c r="D3011" s="260"/>
      <c r="E3011"/>
      <c r="F3011" s="108"/>
      <c r="G3011" s="122"/>
      <c r="H3011"/>
      <c r="I3011"/>
      <c r="J3011"/>
    </row>
    <row r="3012" spans="2:10" x14ac:dyDescent="0.25">
      <c r="B3012" s="260"/>
      <c r="C3012" s="260"/>
      <c r="D3012" s="260"/>
      <c r="E3012"/>
      <c r="F3012" s="108"/>
      <c r="G3012" s="122"/>
      <c r="H3012"/>
      <c r="I3012"/>
      <c r="J3012"/>
    </row>
    <row r="3013" spans="2:10" x14ac:dyDescent="0.25">
      <c r="B3013" s="260"/>
      <c r="C3013" s="260"/>
      <c r="D3013" s="260"/>
      <c r="E3013"/>
      <c r="F3013" s="108"/>
      <c r="G3013" s="122"/>
      <c r="H3013"/>
      <c r="I3013"/>
      <c r="J3013"/>
    </row>
    <row r="3014" spans="2:10" x14ac:dyDescent="0.25">
      <c r="B3014" s="260"/>
      <c r="C3014" s="260"/>
      <c r="D3014" s="260"/>
      <c r="E3014"/>
      <c r="F3014" s="108"/>
      <c r="G3014" s="122"/>
      <c r="H3014"/>
      <c r="I3014"/>
      <c r="J3014"/>
    </row>
    <row r="3015" spans="2:10" x14ac:dyDescent="0.25">
      <c r="B3015" s="260"/>
      <c r="C3015" s="260"/>
      <c r="D3015" s="260"/>
      <c r="E3015"/>
      <c r="F3015" s="108"/>
      <c r="G3015" s="122"/>
      <c r="H3015"/>
      <c r="I3015"/>
      <c r="J3015"/>
    </row>
    <row r="3016" spans="2:10" x14ac:dyDescent="0.25">
      <c r="B3016" s="260"/>
      <c r="C3016" s="260"/>
      <c r="D3016" s="260"/>
      <c r="E3016"/>
      <c r="F3016" s="108"/>
      <c r="G3016" s="122"/>
      <c r="H3016"/>
      <c r="I3016"/>
      <c r="J3016"/>
    </row>
    <row r="3017" spans="2:10" x14ac:dyDescent="0.25">
      <c r="B3017" s="260"/>
      <c r="C3017" s="260"/>
      <c r="D3017" s="260"/>
      <c r="E3017"/>
      <c r="F3017" s="108"/>
      <c r="G3017" s="122"/>
      <c r="H3017"/>
      <c r="I3017"/>
      <c r="J3017"/>
    </row>
    <row r="3018" spans="2:10" x14ac:dyDescent="0.25">
      <c r="B3018" s="260"/>
      <c r="C3018" s="260"/>
      <c r="D3018" s="260"/>
      <c r="E3018"/>
      <c r="F3018" s="108"/>
      <c r="G3018" s="122"/>
      <c r="H3018"/>
      <c r="I3018"/>
      <c r="J3018"/>
    </row>
    <row r="3019" spans="2:10" x14ac:dyDescent="0.25">
      <c r="B3019" s="260"/>
      <c r="C3019" s="260"/>
      <c r="D3019" s="260"/>
      <c r="E3019"/>
      <c r="F3019" s="108"/>
      <c r="G3019" s="122"/>
      <c r="H3019"/>
      <c r="I3019"/>
      <c r="J3019"/>
    </row>
    <row r="3020" spans="2:10" x14ac:dyDescent="0.25">
      <c r="B3020" s="260"/>
      <c r="C3020" s="260"/>
      <c r="D3020" s="260"/>
      <c r="E3020"/>
      <c r="F3020" s="108"/>
      <c r="G3020" s="122"/>
      <c r="H3020"/>
      <c r="I3020"/>
      <c r="J3020"/>
    </row>
    <row r="3021" spans="2:10" x14ac:dyDescent="0.25">
      <c r="B3021" s="260"/>
      <c r="C3021" s="260"/>
      <c r="D3021" s="260"/>
      <c r="E3021"/>
      <c r="F3021" s="108"/>
      <c r="G3021" s="122"/>
      <c r="H3021"/>
      <c r="I3021"/>
      <c r="J3021"/>
    </row>
    <row r="3022" spans="2:10" x14ac:dyDescent="0.25">
      <c r="B3022" s="260"/>
      <c r="C3022" s="260"/>
      <c r="D3022" s="260"/>
      <c r="E3022"/>
      <c r="F3022" s="108"/>
      <c r="G3022" s="122"/>
      <c r="H3022"/>
      <c r="I3022"/>
      <c r="J3022"/>
    </row>
    <row r="3023" spans="2:10" x14ac:dyDescent="0.25">
      <c r="B3023" s="260"/>
      <c r="C3023" s="260"/>
      <c r="D3023" s="260"/>
      <c r="E3023"/>
      <c r="F3023" s="108"/>
      <c r="G3023" s="122"/>
      <c r="H3023"/>
      <c r="I3023"/>
      <c r="J3023"/>
    </row>
    <row r="3024" spans="2:10" x14ac:dyDescent="0.25">
      <c r="B3024" s="260"/>
      <c r="C3024" s="260"/>
      <c r="D3024" s="260"/>
      <c r="E3024"/>
      <c r="F3024" s="108"/>
      <c r="G3024" s="122"/>
      <c r="H3024"/>
      <c r="I3024"/>
      <c r="J3024"/>
    </row>
    <row r="3025" spans="2:10" x14ac:dyDescent="0.25">
      <c r="B3025" s="260"/>
      <c r="C3025" s="260"/>
      <c r="D3025" s="260"/>
      <c r="E3025"/>
      <c r="F3025" s="108"/>
      <c r="G3025" s="122"/>
      <c r="H3025"/>
      <c r="I3025"/>
      <c r="J3025"/>
    </row>
    <row r="3026" spans="2:10" x14ac:dyDescent="0.25">
      <c r="B3026" s="260"/>
      <c r="C3026" s="260"/>
      <c r="D3026" s="260"/>
      <c r="E3026"/>
      <c r="F3026" s="108"/>
      <c r="G3026" s="122"/>
      <c r="H3026"/>
      <c r="I3026"/>
      <c r="J3026"/>
    </row>
    <row r="3027" spans="2:10" x14ac:dyDescent="0.25">
      <c r="B3027" s="260"/>
      <c r="C3027" s="260"/>
      <c r="D3027" s="260"/>
      <c r="E3027"/>
      <c r="F3027" s="108"/>
      <c r="G3027" s="122"/>
      <c r="H3027"/>
      <c r="I3027"/>
      <c r="J3027"/>
    </row>
    <row r="3028" spans="2:10" x14ac:dyDescent="0.25">
      <c r="B3028" s="260"/>
      <c r="C3028" s="260"/>
      <c r="D3028" s="260"/>
      <c r="E3028"/>
      <c r="F3028" s="108"/>
      <c r="G3028" s="122"/>
      <c r="H3028"/>
      <c r="I3028"/>
      <c r="J3028"/>
    </row>
    <row r="3029" spans="2:10" x14ac:dyDescent="0.25">
      <c r="B3029" s="260"/>
      <c r="C3029" s="260"/>
      <c r="D3029" s="260"/>
      <c r="E3029"/>
      <c r="F3029" s="108"/>
      <c r="G3029" s="122"/>
      <c r="H3029"/>
      <c r="I3029"/>
      <c r="J3029"/>
    </row>
    <row r="3030" spans="2:10" x14ac:dyDescent="0.25">
      <c r="B3030" s="260"/>
      <c r="C3030" s="260"/>
      <c r="D3030" s="260"/>
      <c r="E3030"/>
      <c r="F3030" s="108"/>
      <c r="G3030" s="122"/>
      <c r="H3030"/>
      <c r="I3030"/>
      <c r="J3030"/>
    </row>
    <row r="3031" spans="2:10" x14ac:dyDescent="0.25">
      <c r="B3031" s="260"/>
      <c r="C3031" s="260"/>
      <c r="D3031" s="260"/>
      <c r="E3031"/>
      <c r="F3031" s="108"/>
      <c r="G3031" s="122"/>
      <c r="H3031"/>
      <c r="I3031"/>
      <c r="J3031"/>
    </row>
    <row r="3032" spans="2:10" x14ac:dyDescent="0.25">
      <c r="B3032" s="260"/>
      <c r="C3032" s="260"/>
      <c r="D3032" s="260"/>
      <c r="E3032"/>
      <c r="F3032" s="108"/>
      <c r="G3032" s="122"/>
      <c r="H3032"/>
      <c r="I3032"/>
      <c r="J3032"/>
    </row>
    <row r="3033" spans="2:10" x14ac:dyDescent="0.25">
      <c r="B3033" s="260"/>
      <c r="C3033" s="260"/>
      <c r="D3033" s="260"/>
      <c r="E3033"/>
      <c r="F3033" s="108"/>
      <c r="G3033" s="122"/>
      <c r="H3033"/>
      <c r="I3033"/>
      <c r="J3033"/>
    </row>
    <row r="3034" spans="2:10" x14ac:dyDescent="0.25">
      <c r="B3034" s="260"/>
      <c r="C3034" s="260"/>
      <c r="D3034" s="260"/>
      <c r="E3034"/>
      <c r="F3034" s="108"/>
      <c r="G3034" s="122"/>
      <c r="H3034"/>
      <c r="I3034"/>
      <c r="J3034"/>
    </row>
    <row r="3035" spans="2:10" x14ac:dyDescent="0.25">
      <c r="B3035" s="260"/>
      <c r="C3035" s="260"/>
      <c r="D3035" s="260"/>
      <c r="E3035"/>
      <c r="F3035" s="108"/>
      <c r="G3035" s="122"/>
      <c r="H3035"/>
      <c r="I3035"/>
      <c r="J3035"/>
    </row>
    <row r="3036" spans="2:10" x14ac:dyDescent="0.25">
      <c r="B3036" s="260"/>
      <c r="C3036" s="260"/>
      <c r="D3036" s="260"/>
      <c r="E3036"/>
      <c r="F3036" s="108"/>
      <c r="G3036" s="122"/>
      <c r="H3036"/>
      <c r="I3036"/>
      <c r="J3036"/>
    </row>
    <row r="3037" spans="2:10" x14ac:dyDescent="0.25">
      <c r="B3037" s="260"/>
      <c r="C3037" s="260"/>
      <c r="D3037" s="260"/>
      <c r="E3037"/>
      <c r="F3037" s="108"/>
      <c r="G3037" s="122"/>
      <c r="H3037"/>
      <c r="I3037"/>
      <c r="J3037"/>
    </row>
    <row r="3038" spans="2:10" x14ac:dyDescent="0.25">
      <c r="B3038" s="260"/>
      <c r="C3038" s="260"/>
      <c r="D3038" s="260"/>
      <c r="E3038"/>
      <c r="F3038" s="108"/>
      <c r="G3038" s="122"/>
      <c r="H3038"/>
      <c r="I3038"/>
      <c r="J3038"/>
    </row>
    <row r="3039" spans="2:10" x14ac:dyDescent="0.25">
      <c r="B3039" s="260"/>
      <c r="C3039" s="260"/>
      <c r="D3039" s="260"/>
      <c r="E3039"/>
      <c r="F3039" s="108"/>
      <c r="G3039" s="122"/>
      <c r="H3039"/>
      <c r="I3039"/>
      <c r="J3039"/>
    </row>
    <row r="3040" spans="2:10" x14ac:dyDescent="0.25">
      <c r="B3040" s="260"/>
      <c r="C3040" s="260"/>
      <c r="D3040" s="260"/>
      <c r="E3040"/>
      <c r="F3040" s="108"/>
      <c r="G3040" s="122"/>
      <c r="H3040"/>
      <c r="I3040"/>
      <c r="J3040"/>
    </row>
    <row r="3041" spans="2:10" x14ac:dyDescent="0.25">
      <c r="B3041" s="260"/>
      <c r="C3041" s="260"/>
      <c r="D3041" s="260"/>
      <c r="E3041"/>
      <c r="F3041" s="108"/>
      <c r="G3041" s="122"/>
      <c r="H3041"/>
      <c r="I3041"/>
      <c r="J3041"/>
    </row>
    <row r="3042" spans="2:10" x14ac:dyDescent="0.25">
      <c r="B3042" s="260"/>
      <c r="C3042" s="260"/>
      <c r="D3042" s="260"/>
      <c r="E3042"/>
      <c r="F3042" s="108"/>
      <c r="G3042" s="122"/>
      <c r="H3042"/>
      <c r="I3042"/>
      <c r="J3042"/>
    </row>
    <row r="3043" spans="2:10" x14ac:dyDescent="0.25">
      <c r="B3043" s="260"/>
      <c r="C3043" s="260"/>
      <c r="D3043" s="260"/>
      <c r="E3043"/>
      <c r="F3043" s="108"/>
      <c r="G3043" s="122"/>
      <c r="H3043"/>
      <c r="I3043"/>
      <c r="J3043"/>
    </row>
    <row r="3044" spans="2:10" x14ac:dyDescent="0.25">
      <c r="B3044" s="260"/>
      <c r="C3044" s="260"/>
      <c r="D3044" s="260"/>
      <c r="E3044"/>
      <c r="F3044" s="108"/>
      <c r="G3044" s="122"/>
      <c r="H3044"/>
      <c r="I3044"/>
      <c r="J3044"/>
    </row>
    <row r="3045" spans="2:10" x14ac:dyDescent="0.25">
      <c r="B3045" s="260"/>
      <c r="C3045" s="260"/>
      <c r="D3045" s="260"/>
      <c r="E3045"/>
      <c r="F3045" s="108"/>
      <c r="G3045" s="122"/>
      <c r="H3045"/>
      <c r="I3045"/>
      <c r="J3045"/>
    </row>
    <row r="3046" spans="2:10" x14ac:dyDescent="0.25">
      <c r="B3046" s="260"/>
      <c r="C3046" s="260"/>
      <c r="D3046" s="260"/>
      <c r="E3046"/>
      <c r="F3046" s="108"/>
      <c r="G3046" s="122"/>
      <c r="H3046"/>
      <c r="I3046"/>
      <c r="J3046"/>
    </row>
    <row r="3047" spans="2:10" x14ac:dyDescent="0.25">
      <c r="B3047" s="260"/>
      <c r="C3047" s="260"/>
      <c r="D3047" s="260"/>
      <c r="E3047"/>
      <c r="F3047" s="108"/>
      <c r="G3047" s="122"/>
      <c r="H3047"/>
      <c r="I3047"/>
      <c r="J3047"/>
    </row>
    <row r="3048" spans="2:10" x14ac:dyDescent="0.25">
      <c r="B3048" s="260"/>
      <c r="C3048" s="260"/>
      <c r="D3048" s="260"/>
      <c r="E3048"/>
      <c r="F3048" s="108"/>
      <c r="G3048" s="122"/>
      <c r="H3048"/>
      <c r="I3048"/>
      <c r="J3048"/>
    </row>
    <row r="3049" spans="2:10" x14ac:dyDescent="0.25">
      <c r="B3049" s="260"/>
      <c r="C3049" s="260"/>
      <c r="D3049" s="260"/>
      <c r="E3049"/>
      <c r="F3049" s="108"/>
      <c r="G3049" s="122"/>
      <c r="H3049"/>
      <c r="I3049"/>
      <c r="J3049"/>
    </row>
    <row r="3050" spans="2:10" x14ac:dyDescent="0.25">
      <c r="B3050" s="260"/>
      <c r="C3050" s="260"/>
      <c r="D3050" s="260"/>
      <c r="E3050"/>
      <c r="F3050" s="108"/>
      <c r="G3050" s="122"/>
      <c r="H3050"/>
      <c r="I3050"/>
      <c r="J3050"/>
    </row>
    <row r="3051" spans="2:10" x14ac:dyDescent="0.25">
      <c r="B3051" s="260"/>
      <c r="C3051" s="260"/>
      <c r="D3051" s="260"/>
      <c r="E3051"/>
      <c r="F3051" s="108"/>
      <c r="G3051" s="122"/>
      <c r="H3051"/>
      <c r="I3051"/>
      <c r="J3051"/>
    </row>
    <row r="3052" spans="2:10" x14ac:dyDescent="0.25">
      <c r="B3052" s="260"/>
      <c r="C3052" s="260"/>
      <c r="D3052" s="260"/>
      <c r="E3052"/>
      <c r="F3052" s="108"/>
      <c r="G3052" s="122"/>
      <c r="H3052"/>
      <c r="I3052"/>
      <c r="J3052"/>
    </row>
    <row r="3053" spans="2:10" x14ac:dyDescent="0.25">
      <c r="B3053" s="260"/>
      <c r="C3053" s="260"/>
      <c r="D3053" s="260"/>
      <c r="E3053"/>
      <c r="F3053" s="108"/>
      <c r="G3053" s="122"/>
      <c r="H3053"/>
      <c r="I3053"/>
      <c r="J3053"/>
    </row>
    <row r="3054" spans="2:10" x14ac:dyDescent="0.25">
      <c r="B3054" s="260"/>
      <c r="C3054" s="260"/>
      <c r="D3054" s="260"/>
      <c r="E3054"/>
      <c r="F3054" s="108"/>
      <c r="G3054" s="122"/>
      <c r="H3054"/>
      <c r="I3054"/>
      <c r="J3054"/>
    </row>
    <row r="3055" spans="2:10" x14ac:dyDescent="0.25">
      <c r="B3055" s="260"/>
      <c r="C3055" s="260"/>
      <c r="D3055" s="260"/>
      <c r="E3055"/>
      <c r="F3055" s="108"/>
      <c r="G3055" s="122"/>
      <c r="H3055"/>
      <c r="I3055"/>
      <c r="J3055"/>
    </row>
    <row r="3056" spans="2:10" x14ac:dyDescent="0.25">
      <c r="B3056" s="260"/>
      <c r="C3056" s="260"/>
      <c r="D3056" s="260"/>
      <c r="E3056"/>
      <c r="F3056" s="108"/>
      <c r="G3056" s="122"/>
      <c r="H3056"/>
      <c r="I3056"/>
      <c r="J3056"/>
    </row>
    <row r="3057" spans="2:10" x14ac:dyDescent="0.25">
      <c r="B3057" s="260"/>
      <c r="C3057" s="260"/>
      <c r="D3057" s="260"/>
      <c r="E3057"/>
      <c r="F3057" s="108"/>
      <c r="G3057" s="122"/>
      <c r="H3057"/>
      <c r="I3057"/>
      <c r="J3057"/>
    </row>
    <row r="3058" spans="2:10" x14ac:dyDescent="0.25">
      <c r="B3058" s="260"/>
      <c r="C3058" s="260"/>
      <c r="D3058" s="260"/>
      <c r="E3058"/>
      <c r="F3058" s="108"/>
      <c r="G3058" s="122"/>
      <c r="H3058"/>
      <c r="I3058"/>
      <c r="J3058"/>
    </row>
    <row r="3059" spans="2:10" x14ac:dyDescent="0.25">
      <c r="B3059" s="260"/>
      <c r="C3059" s="260"/>
      <c r="D3059" s="260"/>
      <c r="E3059"/>
      <c r="F3059" s="108"/>
      <c r="G3059" s="122"/>
      <c r="H3059"/>
      <c r="I3059"/>
      <c r="J3059"/>
    </row>
    <row r="3060" spans="2:10" x14ac:dyDescent="0.25">
      <c r="B3060" s="260"/>
      <c r="C3060" s="260"/>
      <c r="D3060" s="260"/>
      <c r="E3060"/>
      <c r="F3060" s="108"/>
      <c r="G3060" s="122"/>
      <c r="H3060"/>
      <c r="I3060"/>
      <c r="J3060"/>
    </row>
    <row r="3061" spans="2:10" x14ac:dyDescent="0.25">
      <c r="B3061" s="260"/>
      <c r="C3061" s="260"/>
      <c r="D3061" s="260"/>
      <c r="E3061"/>
      <c r="F3061" s="108"/>
      <c r="G3061" s="122"/>
      <c r="H3061"/>
      <c r="I3061"/>
      <c r="J3061"/>
    </row>
    <row r="3062" spans="2:10" x14ac:dyDescent="0.25">
      <c r="B3062" s="260"/>
      <c r="C3062" s="260"/>
      <c r="D3062" s="260"/>
      <c r="E3062"/>
      <c r="F3062" s="108"/>
      <c r="G3062" s="122"/>
      <c r="H3062"/>
      <c r="I3062"/>
      <c r="J3062"/>
    </row>
    <row r="3063" spans="2:10" x14ac:dyDescent="0.25">
      <c r="B3063" s="260"/>
      <c r="C3063" s="260"/>
      <c r="D3063" s="260"/>
      <c r="E3063"/>
      <c r="F3063" s="108"/>
      <c r="G3063" s="122"/>
      <c r="H3063"/>
      <c r="I3063"/>
      <c r="J3063"/>
    </row>
    <row r="3064" spans="2:10" x14ac:dyDescent="0.25">
      <c r="B3064" s="260"/>
      <c r="C3064" s="260"/>
      <c r="D3064" s="260"/>
      <c r="E3064"/>
      <c r="F3064" s="108"/>
      <c r="G3064" s="122"/>
      <c r="H3064"/>
      <c r="I3064"/>
      <c r="J3064"/>
    </row>
    <row r="3065" spans="2:10" x14ac:dyDescent="0.25">
      <c r="B3065" s="260"/>
      <c r="C3065" s="260"/>
      <c r="D3065" s="260"/>
      <c r="E3065"/>
      <c r="F3065" s="108"/>
      <c r="G3065" s="122"/>
      <c r="H3065"/>
      <c r="I3065"/>
      <c r="J3065"/>
    </row>
    <row r="3066" spans="2:10" x14ac:dyDescent="0.25">
      <c r="B3066" s="260"/>
      <c r="C3066" s="260"/>
      <c r="D3066" s="260"/>
      <c r="E3066"/>
      <c r="F3066" s="108"/>
      <c r="G3066" s="122"/>
      <c r="H3066"/>
      <c r="I3066"/>
      <c r="J3066"/>
    </row>
    <row r="3067" spans="2:10" x14ac:dyDescent="0.25">
      <c r="B3067" s="260"/>
      <c r="C3067" s="260"/>
      <c r="D3067" s="260"/>
      <c r="E3067"/>
      <c r="F3067" s="108"/>
      <c r="G3067" s="122"/>
      <c r="H3067"/>
      <c r="I3067"/>
      <c r="J3067"/>
    </row>
    <row r="3068" spans="2:10" x14ac:dyDescent="0.25">
      <c r="B3068" s="260"/>
      <c r="C3068" s="260"/>
      <c r="D3068" s="260"/>
      <c r="E3068"/>
      <c r="F3068" s="108"/>
      <c r="G3068" s="122"/>
      <c r="H3068"/>
      <c r="I3068"/>
      <c r="J3068"/>
    </row>
    <row r="3069" spans="2:10" x14ac:dyDescent="0.25">
      <c r="B3069" s="260"/>
      <c r="C3069" s="260"/>
      <c r="D3069" s="260"/>
      <c r="E3069"/>
      <c r="F3069" s="108"/>
      <c r="G3069" s="122"/>
      <c r="H3069"/>
      <c r="I3069"/>
      <c r="J3069"/>
    </row>
    <row r="3070" spans="2:10" x14ac:dyDescent="0.25">
      <c r="B3070" s="260"/>
      <c r="C3070" s="260"/>
      <c r="D3070" s="260"/>
      <c r="E3070"/>
      <c r="F3070" s="108"/>
      <c r="G3070" s="122"/>
      <c r="H3070"/>
      <c r="I3070"/>
      <c r="J3070"/>
    </row>
    <row r="3071" spans="2:10" x14ac:dyDescent="0.25">
      <c r="B3071" s="260"/>
      <c r="C3071" s="260"/>
      <c r="D3071" s="260"/>
      <c r="E3071"/>
      <c r="F3071" s="108"/>
      <c r="G3071" s="122"/>
      <c r="H3071"/>
      <c r="I3071"/>
      <c r="J3071"/>
    </row>
    <row r="3072" spans="2:10" x14ac:dyDescent="0.25">
      <c r="B3072" s="260"/>
      <c r="C3072" s="260"/>
      <c r="D3072" s="260"/>
      <c r="E3072"/>
      <c r="F3072" s="108"/>
      <c r="G3072" s="122"/>
      <c r="H3072"/>
      <c r="I3072"/>
      <c r="J3072"/>
    </row>
    <row r="3073" spans="2:10" x14ac:dyDescent="0.25">
      <c r="B3073" s="260"/>
      <c r="C3073" s="260"/>
      <c r="D3073" s="260"/>
      <c r="E3073"/>
      <c r="F3073" s="108"/>
      <c r="G3073" s="122"/>
      <c r="H3073"/>
      <c r="I3073"/>
      <c r="J3073"/>
    </row>
    <row r="3074" spans="2:10" x14ac:dyDescent="0.25">
      <c r="B3074" s="260"/>
      <c r="C3074" s="260"/>
      <c r="D3074" s="260"/>
      <c r="E3074"/>
      <c r="F3074" s="108"/>
      <c r="G3074" s="122"/>
      <c r="H3074"/>
      <c r="I3074"/>
      <c r="J3074"/>
    </row>
    <row r="3075" spans="2:10" x14ac:dyDescent="0.25">
      <c r="B3075" s="260"/>
      <c r="C3075" s="260"/>
      <c r="D3075" s="260"/>
      <c r="E3075"/>
      <c r="F3075" s="108"/>
      <c r="G3075" s="122"/>
      <c r="H3075"/>
      <c r="I3075"/>
      <c r="J3075"/>
    </row>
    <row r="3076" spans="2:10" x14ac:dyDescent="0.25">
      <c r="B3076" s="260"/>
      <c r="C3076" s="260"/>
      <c r="D3076" s="260"/>
      <c r="E3076"/>
      <c r="F3076" s="108"/>
      <c r="G3076" s="122"/>
      <c r="H3076"/>
      <c r="I3076"/>
      <c r="J3076"/>
    </row>
    <row r="3077" spans="2:10" x14ac:dyDescent="0.25">
      <c r="B3077" s="260"/>
      <c r="C3077" s="260"/>
      <c r="D3077" s="260"/>
      <c r="E3077"/>
      <c r="F3077" s="108"/>
      <c r="G3077" s="122"/>
      <c r="H3077"/>
      <c r="I3077"/>
      <c r="J3077"/>
    </row>
    <row r="3078" spans="2:10" x14ac:dyDescent="0.25">
      <c r="B3078" s="260"/>
      <c r="C3078" s="260"/>
      <c r="D3078" s="260"/>
      <c r="E3078"/>
      <c r="F3078" s="108"/>
      <c r="G3078" s="122"/>
      <c r="H3078"/>
      <c r="I3078"/>
      <c r="J3078"/>
    </row>
    <row r="3079" spans="2:10" x14ac:dyDescent="0.25">
      <c r="B3079" s="260"/>
      <c r="C3079" s="260"/>
      <c r="D3079" s="260"/>
      <c r="E3079"/>
      <c r="F3079" s="108"/>
      <c r="G3079" s="122"/>
      <c r="H3079"/>
      <c r="I3079"/>
      <c r="J3079"/>
    </row>
    <row r="3080" spans="2:10" x14ac:dyDescent="0.25">
      <c r="B3080" s="260"/>
      <c r="C3080" s="260"/>
      <c r="D3080" s="260"/>
      <c r="E3080"/>
      <c r="F3080" s="108"/>
      <c r="G3080" s="122"/>
      <c r="H3080"/>
      <c r="I3080"/>
      <c r="J3080"/>
    </row>
    <row r="3081" spans="2:10" x14ac:dyDescent="0.25">
      <c r="B3081" s="260"/>
      <c r="C3081" s="260"/>
      <c r="D3081" s="260"/>
      <c r="E3081"/>
      <c r="F3081" s="108"/>
      <c r="G3081" s="122"/>
      <c r="H3081"/>
      <c r="I3081"/>
      <c r="J3081"/>
    </row>
    <row r="3082" spans="2:10" x14ac:dyDescent="0.25">
      <c r="B3082" s="260"/>
      <c r="C3082" s="260"/>
      <c r="D3082" s="260"/>
      <c r="E3082"/>
      <c r="F3082" s="108"/>
      <c r="G3082" s="122"/>
      <c r="H3082"/>
      <c r="I3082"/>
      <c r="J3082"/>
    </row>
    <row r="3083" spans="2:10" x14ac:dyDescent="0.25">
      <c r="B3083" s="260"/>
      <c r="C3083" s="260"/>
      <c r="D3083" s="260"/>
      <c r="E3083"/>
      <c r="F3083" s="108"/>
      <c r="G3083" s="122"/>
      <c r="H3083"/>
      <c r="I3083"/>
      <c r="J3083"/>
    </row>
    <row r="3084" spans="2:10" x14ac:dyDescent="0.25">
      <c r="B3084" s="260"/>
      <c r="C3084" s="260"/>
      <c r="D3084" s="260"/>
      <c r="E3084"/>
      <c r="F3084" s="108"/>
      <c r="G3084" s="122"/>
      <c r="H3084"/>
      <c r="I3084"/>
      <c r="J3084"/>
    </row>
    <row r="3085" spans="2:10" x14ac:dyDescent="0.25">
      <c r="B3085" s="260"/>
      <c r="C3085" s="260"/>
      <c r="D3085" s="260"/>
      <c r="E3085"/>
      <c r="F3085" s="108"/>
      <c r="G3085" s="122"/>
      <c r="H3085"/>
      <c r="I3085"/>
      <c r="J3085"/>
    </row>
    <row r="3086" spans="2:10" x14ac:dyDescent="0.25">
      <c r="B3086" s="260"/>
      <c r="C3086" s="260"/>
      <c r="D3086" s="260"/>
      <c r="E3086"/>
      <c r="F3086" s="108"/>
      <c r="G3086" s="122"/>
      <c r="H3086"/>
      <c r="I3086"/>
      <c r="J3086"/>
    </row>
    <row r="3087" spans="2:10" x14ac:dyDescent="0.25">
      <c r="B3087" s="260"/>
      <c r="C3087" s="260"/>
      <c r="D3087" s="260"/>
      <c r="E3087"/>
      <c r="F3087" s="108"/>
      <c r="G3087" s="122"/>
      <c r="H3087"/>
      <c r="I3087"/>
      <c r="J3087"/>
    </row>
    <row r="3088" spans="2:10" x14ac:dyDescent="0.25">
      <c r="B3088" s="260"/>
      <c r="C3088" s="260"/>
      <c r="D3088" s="260"/>
      <c r="E3088"/>
      <c r="F3088" s="108"/>
      <c r="G3088" s="122"/>
      <c r="H3088"/>
      <c r="I3088"/>
      <c r="J3088"/>
    </row>
    <row r="3089" spans="2:10" x14ac:dyDescent="0.25">
      <c r="B3089" s="260"/>
      <c r="C3089" s="260"/>
      <c r="D3089" s="260"/>
      <c r="E3089"/>
      <c r="F3089" s="108"/>
      <c r="G3089" s="122"/>
      <c r="H3089"/>
      <c r="I3089"/>
      <c r="J3089"/>
    </row>
    <row r="3090" spans="2:10" x14ac:dyDescent="0.25">
      <c r="B3090" s="260"/>
      <c r="C3090" s="260"/>
      <c r="D3090" s="260"/>
      <c r="E3090"/>
      <c r="F3090" s="108"/>
      <c r="G3090" s="122"/>
      <c r="H3090"/>
      <c r="I3090"/>
      <c r="J3090"/>
    </row>
    <row r="3091" spans="2:10" x14ac:dyDescent="0.25">
      <c r="B3091" s="260"/>
      <c r="C3091" s="260"/>
      <c r="D3091" s="260"/>
      <c r="E3091"/>
      <c r="F3091" s="108"/>
      <c r="G3091" s="122"/>
      <c r="H3091"/>
      <c r="I3091"/>
      <c r="J3091"/>
    </row>
    <row r="3092" spans="2:10" x14ac:dyDescent="0.25">
      <c r="B3092" s="260"/>
      <c r="C3092" s="260"/>
      <c r="D3092" s="260"/>
      <c r="E3092"/>
      <c r="F3092" s="108"/>
      <c r="G3092" s="122"/>
      <c r="H3092"/>
      <c r="I3092"/>
      <c r="J3092"/>
    </row>
    <row r="3093" spans="2:10" x14ac:dyDescent="0.25">
      <c r="B3093" s="260"/>
      <c r="C3093" s="260"/>
      <c r="D3093" s="260"/>
      <c r="E3093"/>
      <c r="F3093" s="108"/>
      <c r="G3093" s="122"/>
      <c r="H3093"/>
      <c r="I3093"/>
      <c r="J3093"/>
    </row>
    <row r="3094" spans="2:10" x14ac:dyDescent="0.25">
      <c r="B3094" s="260"/>
      <c r="C3094" s="260"/>
      <c r="D3094" s="260"/>
      <c r="E3094"/>
      <c r="F3094" s="108"/>
      <c r="G3094" s="122"/>
      <c r="H3094"/>
      <c r="I3094"/>
      <c r="J3094"/>
    </row>
    <row r="3095" spans="2:10" x14ac:dyDescent="0.25">
      <c r="B3095" s="260"/>
      <c r="C3095" s="260"/>
      <c r="D3095" s="260"/>
      <c r="E3095"/>
      <c r="F3095" s="108"/>
      <c r="G3095" s="122"/>
      <c r="H3095"/>
      <c r="I3095"/>
      <c r="J3095"/>
    </row>
    <row r="3096" spans="2:10" x14ac:dyDescent="0.25">
      <c r="B3096" s="260"/>
      <c r="C3096" s="260"/>
      <c r="D3096" s="260"/>
      <c r="E3096"/>
      <c r="F3096" s="108"/>
      <c r="G3096" s="122"/>
      <c r="H3096"/>
      <c r="I3096"/>
      <c r="J3096"/>
    </row>
    <row r="3097" spans="2:10" x14ac:dyDescent="0.25">
      <c r="B3097" s="260"/>
      <c r="C3097" s="260"/>
      <c r="D3097" s="260"/>
      <c r="E3097"/>
      <c r="F3097" s="108"/>
      <c r="G3097" s="122"/>
      <c r="H3097"/>
      <c r="I3097"/>
      <c r="J3097"/>
    </row>
    <row r="3098" spans="2:10" x14ac:dyDescent="0.25">
      <c r="B3098" s="260"/>
      <c r="C3098" s="260"/>
      <c r="D3098" s="260"/>
      <c r="E3098"/>
      <c r="F3098" s="108"/>
      <c r="G3098" s="122"/>
      <c r="H3098"/>
      <c r="I3098"/>
      <c r="J3098"/>
    </row>
    <row r="3099" spans="2:10" x14ac:dyDescent="0.25">
      <c r="B3099" s="260"/>
      <c r="C3099" s="260"/>
      <c r="D3099" s="260"/>
      <c r="E3099"/>
      <c r="F3099" s="108"/>
      <c r="G3099" s="122"/>
      <c r="H3099"/>
      <c r="I3099"/>
      <c r="J3099"/>
    </row>
    <row r="3100" spans="2:10" x14ac:dyDescent="0.25">
      <c r="B3100" s="260"/>
      <c r="C3100" s="260"/>
      <c r="D3100" s="260"/>
      <c r="E3100"/>
      <c r="F3100" s="108"/>
      <c r="G3100" s="122"/>
      <c r="H3100"/>
      <c r="I3100"/>
      <c r="J3100"/>
    </row>
    <row r="3101" spans="2:10" x14ac:dyDescent="0.25">
      <c r="B3101" s="260"/>
      <c r="C3101" s="260"/>
      <c r="D3101" s="260"/>
      <c r="E3101"/>
      <c r="F3101" s="108"/>
      <c r="G3101" s="122"/>
      <c r="H3101"/>
      <c r="I3101"/>
      <c r="J3101"/>
    </row>
    <row r="3102" spans="2:10" x14ac:dyDescent="0.25">
      <c r="B3102" s="260"/>
      <c r="C3102" s="260"/>
      <c r="D3102" s="260"/>
      <c r="E3102"/>
      <c r="F3102" s="108"/>
      <c r="G3102" s="122"/>
      <c r="H3102"/>
      <c r="I3102"/>
      <c r="J3102"/>
    </row>
    <row r="3103" spans="2:10" x14ac:dyDescent="0.25">
      <c r="B3103" s="260"/>
      <c r="C3103" s="260"/>
      <c r="D3103" s="260"/>
      <c r="E3103"/>
      <c r="F3103" s="108"/>
      <c r="G3103" s="122"/>
      <c r="H3103"/>
      <c r="I3103"/>
      <c r="J3103"/>
    </row>
    <row r="3104" spans="2:10" x14ac:dyDescent="0.25">
      <c r="B3104" s="260"/>
      <c r="C3104" s="260"/>
      <c r="D3104" s="260"/>
      <c r="E3104"/>
      <c r="F3104" s="108"/>
      <c r="G3104" s="122"/>
      <c r="H3104"/>
      <c r="I3104"/>
      <c r="J3104"/>
    </row>
    <row r="3105" spans="2:10" x14ac:dyDescent="0.25">
      <c r="B3105" s="260"/>
      <c r="C3105" s="260"/>
      <c r="D3105" s="260"/>
      <c r="E3105"/>
      <c r="F3105" s="108"/>
      <c r="G3105" s="122"/>
      <c r="H3105"/>
      <c r="I3105"/>
      <c r="J3105"/>
    </row>
    <row r="3106" spans="2:10" x14ac:dyDescent="0.25">
      <c r="B3106" s="260"/>
      <c r="C3106" s="260"/>
      <c r="D3106" s="260"/>
      <c r="E3106"/>
      <c r="F3106" s="108"/>
      <c r="G3106" s="122"/>
      <c r="H3106"/>
      <c r="I3106"/>
      <c r="J3106"/>
    </row>
    <row r="3107" spans="2:10" x14ac:dyDescent="0.25">
      <c r="B3107" s="260"/>
      <c r="C3107" s="260"/>
      <c r="D3107" s="260"/>
      <c r="E3107"/>
      <c r="F3107" s="108"/>
      <c r="G3107" s="122"/>
      <c r="H3107"/>
      <c r="I3107"/>
      <c r="J3107"/>
    </row>
    <row r="3108" spans="2:10" x14ac:dyDescent="0.25">
      <c r="B3108" s="260"/>
      <c r="C3108" s="260"/>
      <c r="D3108" s="260"/>
      <c r="E3108"/>
      <c r="F3108" s="108"/>
      <c r="G3108" s="122"/>
      <c r="H3108"/>
      <c r="I3108"/>
      <c r="J3108"/>
    </row>
    <row r="3109" spans="2:10" x14ac:dyDescent="0.25">
      <c r="B3109" s="260"/>
      <c r="C3109" s="260"/>
      <c r="D3109" s="260"/>
      <c r="E3109"/>
      <c r="F3109" s="108"/>
      <c r="G3109" s="122"/>
      <c r="H3109"/>
      <c r="I3109"/>
      <c r="J3109"/>
    </row>
    <row r="3110" spans="2:10" x14ac:dyDescent="0.25">
      <c r="B3110" s="260"/>
      <c r="C3110" s="260"/>
      <c r="D3110" s="260"/>
      <c r="E3110"/>
      <c r="F3110" s="108"/>
      <c r="G3110" s="122"/>
      <c r="H3110"/>
      <c r="I3110"/>
      <c r="J3110"/>
    </row>
    <row r="3111" spans="2:10" x14ac:dyDescent="0.25">
      <c r="B3111" s="260"/>
      <c r="C3111" s="260"/>
      <c r="D3111" s="260"/>
      <c r="E3111"/>
      <c r="F3111" s="108"/>
      <c r="G3111" s="122"/>
      <c r="H3111"/>
      <c r="I3111"/>
      <c r="J3111"/>
    </row>
    <row r="3112" spans="2:10" x14ac:dyDescent="0.25">
      <c r="B3112" s="260"/>
      <c r="C3112" s="260"/>
      <c r="D3112" s="260"/>
      <c r="E3112"/>
      <c r="F3112" s="108"/>
      <c r="G3112" s="122"/>
      <c r="H3112"/>
      <c r="I3112"/>
      <c r="J3112"/>
    </row>
    <row r="3113" spans="2:10" x14ac:dyDescent="0.25">
      <c r="B3113" s="260"/>
      <c r="C3113" s="260"/>
      <c r="D3113" s="260"/>
      <c r="E3113"/>
      <c r="F3113" s="108"/>
      <c r="G3113" s="122"/>
      <c r="H3113"/>
      <c r="I3113"/>
      <c r="J3113"/>
    </row>
    <row r="3114" spans="2:10" x14ac:dyDescent="0.25">
      <c r="B3114" s="260"/>
      <c r="C3114" s="260"/>
      <c r="D3114" s="260"/>
      <c r="E3114"/>
      <c r="F3114" s="108"/>
      <c r="G3114" s="122"/>
      <c r="H3114"/>
      <c r="I3114"/>
      <c r="J3114"/>
    </row>
    <row r="3115" spans="2:10" x14ac:dyDescent="0.25">
      <c r="B3115" s="260"/>
      <c r="C3115" s="260"/>
      <c r="D3115" s="260"/>
      <c r="E3115"/>
      <c r="F3115" s="108"/>
      <c r="G3115" s="122"/>
      <c r="H3115"/>
      <c r="I3115"/>
      <c r="J3115"/>
    </row>
    <row r="3116" spans="2:10" x14ac:dyDescent="0.25">
      <c r="B3116" s="260"/>
      <c r="C3116" s="260"/>
      <c r="D3116" s="260"/>
      <c r="E3116"/>
      <c r="F3116" s="108"/>
      <c r="G3116" s="122"/>
      <c r="H3116"/>
      <c r="I3116"/>
      <c r="J3116"/>
    </row>
    <row r="3117" spans="2:10" x14ac:dyDescent="0.25">
      <c r="B3117" s="260"/>
      <c r="C3117" s="260"/>
      <c r="D3117" s="260"/>
      <c r="E3117"/>
      <c r="F3117" s="108"/>
      <c r="G3117" s="122"/>
      <c r="H3117"/>
      <c r="I3117"/>
      <c r="J3117"/>
    </row>
    <row r="3118" spans="2:10" x14ac:dyDescent="0.25">
      <c r="B3118" s="260"/>
      <c r="C3118" s="260"/>
      <c r="D3118" s="260"/>
      <c r="E3118"/>
      <c r="F3118" s="108"/>
      <c r="G3118" s="122"/>
      <c r="H3118"/>
      <c r="I3118"/>
      <c r="J3118"/>
    </row>
    <row r="3119" spans="2:10" x14ac:dyDescent="0.25">
      <c r="B3119" s="260"/>
      <c r="C3119" s="260"/>
      <c r="D3119" s="260"/>
      <c r="E3119"/>
      <c r="F3119" s="108"/>
      <c r="G3119" s="122"/>
      <c r="H3119"/>
      <c r="I3119"/>
      <c r="J3119"/>
    </row>
    <row r="3120" spans="2:10" x14ac:dyDescent="0.25">
      <c r="B3120" s="260"/>
      <c r="C3120" s="260"/>
      <c r="D3120" s="260"/>
      <c r="E3120"/>
      <c r="F3120" s="108"/>
      <c r="G3120" s="122"/>
      <c r="H3120"/>
      <c r="I3120"/>
      <c r="J3120"/>
    </row>
    <row r="3121" spans="2:10" x14ac:dyDescent="0.25">
      <c r="B3121" s="260"/>
      <c r="C3121" s="260"/>
      <c r="D3121" s="260"/>
      <c r="E3121"/>
      <c r="F3121" s="108"/>
      <c r="G3121" s="122"/>
      <c r="H3121"/>
      <c r="I3121"/>
      <c r="J3121"/>
    </row>
    <row r="3122" spans="2:10" x14ac:dyDescent="0.25">
      <c r="B3122" s="260"/>
      <c r="C3122" s="260"/>
      <c r="D3122" s="260"/>
      <c r="E3122"/>
      <c r="F3122" s="108"/>
      <c r="G3122" s="122"/>
      <c r="H3122"/>
      <c r="I3122"/>
      <c r="J3122"/>
    </row>
    <row r="3123" spans="2:10" x14ac:dyDescent="0.25">
      <c r="B3123" s="260"/>
      <c r="C3123" s="260"/>
      <c r="D3123" s="260"/>
      <c r="E3123"/>
      <c r="F3123" s="108"/>
      <c r="G3123" s="122"/>
      <c r="H3123"/>
      <c r="I3123"/>
      <c r="J3123"/>
    </row>
    <row r="3124" spans="2:10" x14ac:dyDescent="0.25">
      <c r="B3124" s="260"/>
      <c r="C3124" s="260"/>
      <c r="D3124" s="260"/>
      <c r="E3124"/>
      <c r="F3124" s="108"/>
      <c r="G3124" s="122"/>
      <c r="H3124"/>
      <c r="I3124"/>
      <c r="J3124"/>
    </row>
    <row r="3125" spans="2:10" x14ac:dyDescent="0.25">
      <c r="B3125" s="260"/>
      <c r="C3125" s="260"/>
      <c r="D3125" s="260"/>
      <c r="E3125"/>
      <c r="F3125" s="108"/>
      <c r="G3125" s="122"/>
      <c r="H3125"/>
      <c r="I3125"/>
      <c r="J3125"/>
    </row>
    <row r="3126" spans="2:10" x14ac:dyDescent="0.25">
      <c r="B3126" s="260"/>
      <c r="C3126" s="260"/>
      <c r="D3126" s="260"/>
      <c r="E3126"/>
      <c r="F3126" s="108"/>
      <c r="G3126" s="122"/>
      <c r="H3126"/>
      <c r="I3126"/>
      <c r="J3126"/>
    </row>
    <row r="3127" spans="2:10" x14ac:dyDescent="0.25">
      <c r="B3127" s="260"/>
      <c r="C3127" s="260"/>
      <c r="D3127" s="260"/>
      <c r="E3127"/>
      <c r="F3127" s="108"/>
      <c r="G3127" s="122"/>
      <c r="H3127"/>
      <c r="I3127"/>
      <c r="J3127"/>
    </row>
    <row r="3128" spans="2:10" x14ac:dyDescent="0.25">
      <c r="B3128" s="260"/>
      <c r="C3128" s="260"/>
      <c r="D3128" s="260"/>
      <c r="E3128"/>
      <c r="F3128" s="108"/>
      <c r="G3128" s="122"/>
      <c r="H3128"/>
      <c r="I3128"/>
      <c r="J3128"/>
    </row>
    <row r="3129" spans="2:10" x14ac:dyDescent="0.25">
      <c r="B3129" s="260"/>
      <c r="C3129" s="260"/>
      <c r="D3129" s="260"/>
      <c r="E3129"/>
      <c r="F3129" s="108"/>
      <c r="G3129" s="122"/>
      <c r="H3129"/>
      <c r="I3129"/>
      <c r="J3129"/>
    </row>
    <row r="3130" spans="2:10" x14ac:dyDescent="0.25">
      <c r="B3130" s="260"/>
      <c r="C3130" s="260"/>
      <c r="D3130" s="260"/>
      <c r="E3130"/>
      <c r="F3130" s="108"/>
      <c r="G3130" s="122"/>
      <c r="H3130"/>
      <c r="I3130"/>
      <c r="J3130"/>
    </row>
    <row r="3131" spans="2:10" x14ac:dyDescent="0.25">
      <c r="B3131" s="260"/>
      <c r="C3131" s="260"/>
      <c r="D3131" s="260"/>
      <c r="E3131"/>
      <c r="F3131" s="108"/>
      <c r="G3131" s="122"/>
      <c r="H3131"/>
      <c r="I3131"/>
      <c r="J3131"/>
    </row>
    <row r="3132" spans="2:10" x14ac:dyDescent="0.25">
      <c r="B3132" s="260"/>
      <c r="C3132" s="260"/>
      <c r="D3132" s="260"/>
      <c r="E3132"/>
      <c r="F3132" s="108"/>
      <c r="G3132" s="122"/>
      <c r="H3132"/>
      <c r="I3132"/>
      <c r="J3132"/>
    </row>
    <row r="3133" spans="2:10" x14ac:dyDescent="0.25">
      <c r="B3133" s="260"/>
      <c r="C3133" s="260"/>
      <c r="D3133" s="260"/>
      <c r="E3133"/>
      <c r="F3133" s="108"/>
      <c r="G3133" s="122"/>
      <c r="H3133"/>
      <c r="I3133"/>
      <c r="J3133"/>
    </row>
    <row r="3134" spans="2:10" x14ac:dyDescent="0.25">
      <c r="B3134" s="260"/>
      <c r="C3134" s="260"/>
      <c r="D3134" s="260"/>
      <c r="E3134"/>
      <c r="F3134" s="108"/>
      <c r="G3134" s="122"/>
      <c r="H3134"/>
      <c r="I3134"/>
      <c r="J3134"/>
    </row>
    <row r="3135" spans="2:10" x14ac:dyDescent="0.25">
      <c r="B3135" s="260"/>
      <c r="C3135" s="260"/>
      <c r="D3135" s="260"/>
      <c r="E3135"/>
      <c r="F3135" s="108"/>
      <c r="G3135" s="122"/>
      <c r="H3135"/>
      <c r="I3135"/>
      <c r="J3135"/>
    </row>
    <row r="3136" spans="2:10" x14ac:dyDescent="0.25">
      <c r="B3136" s="260"/>
      <c r="C3136" s="260"/>
      <c r="D3136" s="260"/>
      <c r="E3136"/>
      <c r="F3136" s="108"/>
      <c r="G3136" s="122"/>
      <c r="H3136"/>
      <c r="I3136"/>
      <c r="J3136"/>
    </row>
    <row r="3137" spans="2:10" x14ac:dyDescent="0.25">
      <c r="B3137" s="260"/>
      <c r="C3137" s="260"/>
      <c r="D3137" s="260"/>
      <c r="E3137"/>
      <c r="F3137" s="108"/>
      <c r="G3137" s="122"/>
      <c r="H3137"/>
      <c r="I3137"/>
      <c r="J3137"/>
    </row>
    <row r="3138" spans="2:10" x14ac:dyDescent="0.25">
      <c r="B3138" s="260"/>
      <c r="C3138" s="260"/>
      <c r="D3138" s="260"/>
      <c r="E3138"/>
      <c r="F3138" s="108"/>
      <c r="G3138" s="122"/>
      <c r="H3138"/>
      <c r="I3138"/>
      <c r="J3138"/>
    </row>
    <row r="3139" spans="2:10" x14ac:dyDescent="0.25">
      <c r="B3139" s="260"/>
      <c r="C3139" s="260"/>
      <c r="D3139" s="260"/>
      <c r="E3139"/>
      <c r="F3139" s="108"/>
      <c r="G3139" s="122"/>
      <c r="H3139"/>
      <c r="I3139"/>
      <c r="J3139"/>
    </row>
    <row r="3140" spans="2:10" x14ac:dyDescent="0.25">
      <c r="B3140" s="260"/>
      <c r="C3140" s="260"/>
      <c r="D3140" s="260"/>
      <c r="E3140"/>
      <c r="F3140" s="108"/>
      <c r="G3140" s="122"/>
      <c r="H3140"/>
      <c r="I3140"/>
      <c r="J3140"/>
    </row>
    <row r="3141" spans="2:10" x14ac:dyDescent="0.25">
      <c r="B3141" s="260"/>
      <c r="C3141" s="260"/>
      <c r="D3141" s="260"/>
      <c r="E3141"/>
      <c r="F3141" s="108"/>
      <c r="G3141" s="122"/>
      <c r="H3141"/>
      <c r="I3141"/>
      <c r="J3141"/>
    </row>
    <row r="3142" spans="2:10" x14ac:dyDescent="0.25">
      <c r="B3142" s="260"/>
      <c r="C3142" s="260"/>
      <c r="D3142" s="260"/>
      <c r="E3142"/>
      <c r="F3142" s="108"/>
      <c r="G3142" s="122"/>
      <c r="H3142"/>
      <c r="I3142"/>
      <c r="J3142"/>
    </row>
    <row r="3143" spans="2:10" x14ac:dyDescent="0.25">
      <c r="B3143" s="260"/>
      <c r="C3143" s="260"/>
      <c r="D3143" s="260"/>
      <c r="E3143"/>
      <c r="F3143" s="108"/>
      <c r="G3143" s="122"/>
      <c r="H3143"/>
      <c r="I3143"/>
      <c r="J3143"/>
    </row>
    <row r="3144" spans="2:10" x14ac:dyDescent="0.25">
      <c r="B3144" s="260"/>
      <c r="C3144" s="260"/>
      <c r="D3144" s="260"/>
      <c r="E3144"/>
      <c r="F3144" s="108"/>
      <c r="G3144" s="122"/>
      <c r="H3144"/>
      <c r="I3144"/>
      <c r="J3144"/>
    </row>
    <row r="3145" spans="2:10" x14ac:dyDescent="0.25">
      <c r="B3145" s="260"/>
      <c r="C3145" s="260"/>
      <c r="D3145" s="260"/>
      <c r="E3145"/>
      <c r="F3145" s="108"/>
      <c r="G3145" s="122"/>
      <c r="H3145"/>
      <c r="I3145"/>
      <c r="J3145"/>
    </row>
    <row r="3146" spans="2:10" x14ac:dyDescent="0.25">
      <c r="B3146" s="260"/>
      <c r="C3146" s="260"/>
      <c r="D3146" s="260"/>
      <c r="E3146"/>
      <c r="F3146" s="108"/>
      <c r="G3146" s="122"/>
      <c r="H3146"/>
      <c r="I3146"/>
      <c r="J3146"/>
    </row>
    <row r="3147" spans="2:10" x14ac:dyDescent="0.25">
      <c r="B3147" s="260"/>
      <c r="C3147" s="260"/>
      <c r="D3147" s="260"/>
      <c r="E3147"/>
      <c r="F3147" s="108"/>
      <c r="G3147" s="122"/>
      <c r="H3147"/>
      <c r="I3147"/>
      <c r="J3147"/>
    </row>
    <row r="3148" spans="2:10" x14ac:dyDescent="0.25">
      <c r="B3148" s="260"/>
      <c r="C3148" s="260"/>
      <c r="D3148" s="260"/>
      <c r="E3148"/>
      <c r="F3148" s="108"/>
      <c r="G3148" s="122"/>
      <c r="H3148"/>
      <c r="I3148"/>
      <c r="J3148"/>
    </row>
    <row r="3149" spans="2:10" x14ac:dyDescent="0.25">
      <c r="B3149" s="260"/>
      <c r="C3149" s="260"/>
      <c r="D3149" s="260"/>
      <c r="E3149"/>
      <c r="F3149" s="108"/>
      <c r="G3149" s="122"/>
      <c r="H3149"/>
      <c r="I3149"/>
      <c r="J3149"/>
    </row>
    <row r="3150" spans="2:10" x14ac:dyDescent="0.25">
      <c r="B3150" s="260"/>
      <c r="C3150" s="260"/>
      <c r="D3150" s="260"/>
      <c r="E3150"/>
      <c r="F3150" s="108"/>
      <c r="G3150" s="122"/>
      <c r="H3150"/>
      <c r="I3150"/>
      <c r="J3150"/>
    </row>
    <row r="3151" spans="2:10" x14ac:dyDescent="0.25">
      <c r="B3151" s="260"/>
      <c r="C3151" s="260"/>
      <c r="D3151" s="260"/>
      <c r="E3151"/>
      <c r="F3151" s="108"/>
      <c r="G3151" s="122"/>
      <c r="H3151"/>
      <c r="I3151"/>
      <c r="J3151"/>
    </row>
    <row r="3152" spans="2:10" x14ac:dyDescent="0.25">
      <c r="B3152" s="260"/>
      <c r="C3152" s="260"/>
      <c r="D3152" s="260"/>
      <c r="E3152"/>
      <c r="F3152" s="108"/>
      <c r="G3152" s="122"/>
      <c r="H3152"/>
      <c r="I3152"/>
      <c r="J3152"/>
    </row>
    <row r="3153" spans="2:10" x14ac:dyDescent="0.25">
      <c r="B3153" s="260"/>
      <c r="C3153" s="260"/>
      <c r="D3153" s="260"/>
      <c r="E3153"/>
      <c r="F3153" s="108"/>
      <c r="G3153" s="122"/>
      <c r="H3153"/>
      <c r="I3153"/>
      <c r="J3153"/>
    </row>
    <row r="3154" spans="2:10" x14ac:dyDescent="0.25">
      <c r="B3154" s="260"/>
      <c r="C3154" s="260"/>
      <c r="D3154" s="260"/>
      <c r="E3154"/>
      <c r="F3154" s="108"/>
      <c r="G3154" s="122"/>
      <c r="H3154"/>
      <c r="I3154"/>
      <c r="J3154"/>
    </row>
    <row r="3155" spans="2:10" x14ac:dyDescent="0.25">
      <c r="B3155" s="260"/>
      <c r="C3155" s="260"/>
      <c r="D3155" s="260"/>
      <c r="E3155"/>
      <c r="F3155" s="108"/>
      <c r="G3155" s="122"/>
      <c r="H3155"/>
      <c r="I3155"/>
      <c r="J3155"/>
    </row>
    <row r="3156" spans="2:10" x14ac:dyDescent="0.25">
      <c r="B3156" s="260"/>
      <c r="C3156" s="260"/>
      <c r="D3156" s="260"/>
      <c r="E3156"/>
      <c r="F3156" s="108"/>
      <c r="G3156" s="122"/>
      <c r="H3156"/>
      <c r="I3156"/>
      <c r="J3156"/>
    </row>
    <row r="3157" spans="2:10" x14ac:dyDescent="0.25">
      <c r="B3157" s="260"/>
      <c r="C3157" s="260"/>
      <c r="D3157" s="260"/>
      <c r="E3157"/>
      <c r="F3157" s="108"/>
      <c r="G3157" s="122"/>
      <c r="H3157"/>
      <c r="I3157"/>
      <c r="J3157"/>
    </row>
    <row r="3158" spans="2:10" x14ac:dyDescent="0.25">
      <c r="B3158" s="260"/>
      <c r="C3158" s="260"/>
      <c r="D3158" s="260"/>
      <c r="E3158"/>
      <c r="F3158" s="108"/>
      <c r="G3158" s="122"/>
      <c r="H3158"/>
      <c r="I3158"/>
      <c r="J3158"/>
    </row>
    <row r="3159" spans="2:10" x14ac:dyDescent="0.25">
      <c r="B3159" s="260"/>
      <c r="C3159" s="260"/>
      <c r="D3159" s="260"/>
      <c r="E3159"/>
      <c r="F3159" s="108"/>
      <c r="G3159" s="122"/>
      <c r="H3159"/>
      <c r="I3159"/>
      <c r="J3159"/>
    </row>
    <row r="3160" spans="2:10" x14ac:dyDescent="0.25">
      <c r="B3160" s="260"/>
      <c r="C3160" s="260"/>
      <c r="D3160" s="260"/>
      <c r="E3160"/>
      <c r="F3160" s="108"/>
      <c r="G3160" s="122"/>
      <c r="H3160"/>
      <c r="I3160"/>
      <c r="J3160"/>
    </row>
    <row r="3161" spans="2:10" x14ac:dyDescent="0.25">
      <c r="B3161" s="260"/>
      <c r="C3161" s="260"/>
      <c r="D3161" s="260"/>
      <c r="E3161"/>
      <c r="F3161" s="108"/>
      <c r="G3161" s="122"/>
      <c r="H3161"/>
      <c r="I3161"/>
      <c r="J3161"/>
    </row>
    <row r="3162" spans="2:10" x14ac:dyDescent="0.25">
      <c r="B3162" s="260"/>
      <c r="C3162" s="260"/>
      <c r="D3162" s="260"/>
      <c r="E3162"/>
      <c r="F3162" s="108"/>
      <c r="G3162" s="122"/>
      <c r="H3162"/>
      <c r="I3162"/>
      <c r="J3162"/>
    </row>
    <row r="3163" spans="2:10" x14ac:dyDescent="0.25">
      <c r="B3163" s="260"/>
      <c r="C3163" s="260"/>
      <c r="D3163" s="260"/>
      <c r="E3163"/>
      <c r="F3163" s="108"/>
      <c r="G3163" s="122"/>
      <c r="H3163"/>
      <c r="I3163"/>
      <c r="J3163"/>
    </row>
    <row r="3164" spans="2:10" x14ac:dyDescent="0.25">
      <c r="B3164" s="260"/>
      <c r="C3164" s="260"/>
      <c r="D3164" s="260"/>
      <c r="E3164"/>
      <c r="F3164" s="108"/>
      <c r="G3164" s="122"/>
      <c r="H3164"/>
      <c r="I3164"/>
      <c r="J3164"/>
    </row>
    <row r="3165" spans="2:10" x14ac:dyDescent="0.25">
      <c r="B3165" s="260"/>
      <c r="C3165" s="260"/>
      <c r="D3165" s="260"/>
      <c r="E3165"/>
      <c r="F3165" s="108"/>
      <c r="G3165" s="122"/>
      <c r="H3165"/>
      <c r="I3165"/>
      <c r="J3165"/>
    </row>
    <row r="3166" spans="2:10" x14ac:dyDescent="0.25">
      <c r="B3166" s="260"/>
      <c r="C3166" s="260"/>
      <c r="D3166" s="260"/>
      <c r="E3166"/>
      <c r="F3166" s="108"/>
      <c r="G3166" s="122"/>
      <c r="H3166"/>
      <c r="I3166"/>
      <c r="J3166"/>
    </row>
    <row r="3167" spans="2:10" x14ac:dyDescent="0.25">
      <c r="B3167" s="260"/>
      <c r="C3167" s="260"/>
      <c r="D3167" s="260"/>
      <c r="E3167"/>
      <c r="F3167" s="108"/>
      <c r="G3167" s="122"/>
      <c r="H3167"/>
      <c r="I3167"/>
      <c r="J3167"/>
    </row>
    <row r="3168" spans="2:10" x14ac:dyDescent="0.25">
      <c r="B3168" s="260"/>
      <c r="C3168" s="260"/>
      <c r="D3168" s="260"/>
      <c r="E3168"/>
      <c r="F3168" s="108"/>
      <c r="G3168" s="122"/>
      <c r="H3168"/>
      <c r="I3168"/>
      <c r="J3168"/>
    </row>
    <row r="3169" spans="2:10" x14ac:dyDescent="0.25">
      <c r="B3169" s="260"/>
      <c r="C3169" s="260"/>
      <c r="D3169" s="260"/>
      <c r="E3169"/>
      <c r="F3169" s="108"/>
      <c r="G3169" s="122"/>
      <c r="H3169"/>
      <c r="I3169"/>
      <c r="J3169"/>
    </row>
    <row r="3170" spans="2:10" x14ac:dyDescent="0.25">
      <c r="B3170" s="260"/>
      <c r="C3170" s="260"/>
      <c r="D3170" s="260"/>
      <c r="E3170"/>
      <c r="F3170" s="108"/>
      <c r="G3170" s="122"/>
      <c r="H3170"/>
      <c r="I3170"/>
      <c r="J3170"/>
    </row>
    <row r="3171" spans="2:10" x14ac:dyDescent="0.25">
      <c r="B3171" s="260"/>
      <c r="C3171" s="260"/>
      <c r="D3171" s="260"/>
      <c r="E3171"/>
      <c r="F3171" s="108"/>
      <c r="G3171" s="122"/>
      <c r="H3171"/>
      <c r="I3171"/>
      <c r="J3171"/>
    </row>
    <row r="3172" spans="2:10" x14ac:dyDescent="0.25">
      <c r="B3172" s="260"/>
      <c r="C3172" s="260"/>
      <c r="D3172" s="260"/>
      <c r="E3172"/>
      <c r="F3172" s="108"/>
      <c r="G3172" s="122"/>
      <c r="H3172"/>
      <c r="I3172"/>
      <c r="J3172"/>
    </row>
    <row r="3173" spans="2:10" x14ac:dyDescent="0.25">
      <c r="B3173" s="260"/>
      <c r="C3173" s="260"/>
      <c r="D3173" s="260"/>
      <c r="E3173"/>
      <c r="F3173" s="108"/>
      <c r="G3173" s="122"/>
      <c r="H3173"/>
      <c r="I3173"/>
      <c r="J3173"/>
    </row>
    <row r="3174" spans="2:10" x14ac:dyDescent="0.25">
      <c r="B3174" s="260"/>
      <c r="C3174" s="260"/>
      <c r="D3174" s="260"/>
      <c r="E3174"/>
      <c r="F3174" s="108"/>
      <c r="G3174" s="122"/>
      <c r="H3174"/>
      <c r="I3174"/>
      <c r="J3174"/>
    </row>
    <row r="3175" spans="2:10" x14ac:dyDescent="0.25">
      <c r="B3175" s="260"/>
      <c r="C3175" s="260"/>
      <c r="D3175" s="260"/>
      <c r="E3175"/>
      <c r="F3175" s="108"/>
      <c r="G3175" s="122"/>
      <c r="H3175"/>
      <c r="I3175"/>
      <c r="J3175"/>
    </row>
    <row r="3176" spans="2:10" x14ac:dyDescent="0.25">
      <c r="B3176" s="260"/>
      <c r="C3176" s="260"/>
      <c r="D3176" s="260"/>
      <c r="E3176"/>
      <c r="F3176" s="108"/>
      <c r="G3176" s="122"/>
      <c r="H3176"/>
      <c r="I3176"/>
      <c r="J3176"/>
    </row>
    <row r="3177" spans="2:10" x14ac:dyDescent="0.25">
      <c r="B3177" s="260"/>
      <c r="C3177" s="260"/>
      <c r="D3177" s="260"/>
      <c r="E3177"/>
      <c r="F3177" s="108"/>
      <c r="G3177" s="122"/>
      <c r="H3177"/>
      <c r="I3177"/>
      <c r="J3177"/>
    </row>
    <row r="3178" spans="2:10" x14ac:dyDescent="0.25">
      <c r="B3178" s="260"/>
      <c r="C3178" s="260"/>
      <c r="D3178" s="260"/>
      <c r="E3178"/>
      <c r="F3178" s="108"/>
      <c r="G3178" s="122"/>
      <c r="H3178"/>
      <c r="I3178"/>
      <c r="J3178"/>
    </row>
    <row r="3179" spans="2:10" x14ac:dyDescent="0.25">
      <c r="B3179" s="260"/>
      <c r="C3179" s="260"/>
      <c r="D3179" s="260"/>
      <c r="E3179"/>
      <c r="F3179" s="108"/>
      <c r="G3179" s="122"/>
      <c r="H3179"/>
      <c r="I3179"/>
      <c r="J3179"/>
    </row>
    <row r="3180" spans="2:10" x14ac:dyDescent="0.25">
      <c r="B3180" s="260"/>
      <c r="C3180" s="260"/>
      <c r="D3180" s="260"/>
      <c r="E3180"/>
      <c r="F3180" s="108"/>
      <c r="G3180" s="122"/>
      <c r="H3180"/>
      <c r="I3180"/>
      <c r="J3180"/>
    </row>
    <row r="3181" spans="2:10" x14ac:dyDescent="0.25">
      <c r="B3181" s="260"/>
      <c r="C3181" s="260"/>
      <c r="D3181" s="260"/>
      <c r="E3181"/>
      <c r="F3181" s="108"/>
      <c r="G3181" s="122"/>
      <c r="H3181"/>
      <c r="I3181"/>
      <c r="J3181"/>
    </row>
    <row r="3182" spans="2:10" x14ac:dyDescent="0.25">
      <c r="B3182" s="260"/>
      <c r="C3182" s="260"/>
      <c r="D3182" s="260"/>
      <c r="E3182"/>
      <c r="F3182" s="108"/>
      <c r="G3182" s="122"/>
      <c r="H3182"/>
      <c r="I3182"/>
      <c r="J3182"/>
    </row>
    <row r="3183" spans="2:10" x14ac:dyDescent="0.25">
      <c r="B3183" s="260"/>
      <c r="C3183" s="260"/>
      <c r="D3183" s="260"/>
      <c r="E3183"/>
      <c r="F3183" s="108"/>
      <c r="G3183" s="122"/>
      <c r="H3183"/>
      <c r="I3183"/>
      <c r="J3183"/>
    </row>
    <row r="3184" spans="2:10" x14ac:dyDescent="0.25">
      <c r="B3184" s="260"/>
      <c r="C3184" s="260"/>
      <c r="D3184" s="260"/>
      <c r="E3184"/>
      <c r="F3184" s="108"/>
      <c r="G3184" s="122"/>
      <c r="H3184"/>
      <c r="I3184"/>
      <c r="J3184"/>
    </row>
    <row r="3185" spans="2:10" x14ac:dyDescent="0.25">
      <c r="B3185" s="260"/>
      <c r="C3185" s="260"/>
      <c r="D3185" s="260"/>
      <c r="E3185"/>
      <c r="F3185" s="108"/>
      <c r="G3185" s="122"/>
      <c r="H3185"/>
      <c r="I3185"/>
      <c r="J3185"/>
    </row>
    <row r="3186" spans="2:10" x14ac:dyDescent="0.25">
      <c r="B3186" s="260"/>
      <c r="C3186" s="260"/>
      <c r="D3186" s="260"/>
      <c r="E3186"/>
      <c r="F3186" s="108"/>
      <c r="G3186" s="122"/>
      <c r="H3186"/>
      <c r="I3186"/>
      <c r="J3186"/>
    </row>
    <row r="3187" spans="2:10" x14ac:dyDescent="0.25">
      <c r="B3187" s="260"/>
      <c r="C3187" s="260"/>
      <c r="D3187" s="260"/>
      <c r="E3187"/>
      <c r="F3187" s="108"/>
      <c r="G3187" s="122"/>
      <c r="H3187"/>
      <c r="I3187"/>
      <c r="J3187"/>
    </row>
    <row r="3188" spans="2:10" x14ac:dyDescent="0.25">
      <c r="B3188" s="260"/>
      <c r="C3188" s="260"/>
      <c r="D3188" s="260"/>
      <c r="E3188"/>
      <c r="F3188" s="108"/>
      <c r="G3188" s="122"/>
      <c r="H3188"/>
      <c r="I3188"/>
      <c r="J3188"/>
    </row>
    <row r="3189" spans="2:10" x14ac:dyDescent="0.25">
      <c r="B3189" s="260"/>
      <c r="C3189" s="260"/>
      <c r="D3189" s="260"/>
      <c r="E3189"/>
      <c r="F3189" s="108"/>
      <c r="G3189" s="122"/>
      <c r="H3189"/>
      <c r="I3189"/>
      <c r="J3189"/>
    </row>
    <row r="3190" spans="2:10" x14ac:dyDescent="0.25">
      <c r="B3190" s="260"/>
      <c r="C3190" s="260"/>
      <c r="D3190" s="260"/>
      <c r="E3190"/>
      <c r="F3190" s="108"/>
      <c r="G3190" s="122"/>
      <c r="H3190"/>
      <c r="I3190"/>
      <c r="J3190"/>
    </row>
    <row r="3191" spans="2:10" x14ac:dyDescent="0.25">
      <c r="B3191" s="260"/>
      <c r="C3191" s="260"/>
      <c r="D3191" s="260"/>
      <c r="E3191"/>
      <c r="F3191" s="108"/>
      <c r="G3191" s="122"/>
      <c r="H3191"/>
      <c r="I3191"/>
      <c r="J3191"/>
    </row>
    <row r="3192" spans="2:10" x14ac:dyDescent="0.25">
      <c r="B3192" s="260"/>
      <c r="C3192" s="260"/>
      <c r="D3192" s="260"/>
      <c r="E3192"/>
      <c r="F3192" s="108"/>
      <c r="G3192" s="122"/>
      <c r="H3192"/>
      <c r="I3192"/>
      <c r="J3192"/>
    </row>
    <row r="3193" spans="2:10" x14ac:dyDescent="0.25">
      <c r="B3193" s="260"/>
      <c r="C3193" s="260"/>
      <c r="D3193" s="260"/>
      <c r="E3193"/>
      <c r="F3193" s="108"/>
      <c r="G3193" s="122"/>
      <c r="H3193"/>
      <c r="I3193"/>
      <c r="J3193"/>
    </row>
    <row r="3194" spans="2:10" x14ac:dyDescent="0.25">
      <c r="B3194" s="260"/>
      <c r="C3194" s="260"/>
      <c r="D3194" s="260"/>
      <c r="E3194"/>
      <c r="F3194" s="108"/>
      <c r="G3194" s="122"/>
      <c r="H3194"/>
      <c r="I3194"/>
      <c r="J3194"/>
    </row>
    <row r="3195" spans="2:10" x14ac:dyDescent="0.25">
      <c r="B3195" s="260"/>
      <c r="C3195" s="260"/>
      <c r="D3195" s="260"/>
      <c r="E3195"/>
      <c r="F3195" s="108"/>
      <c r="G3195" s="122"/>
      <c r="H3195"/>
      <c r="I3195"/>
      <c r="J3195"/>
    </row>
    <row r="3196" spans="2:10" x14ac:dyDescent="0.25">
      <c r="B3196" s="260"/>
      <c r="C3196" s="260"/>
      <c r="D3196" s="260"/>
      <c r="E3196"/>
      <c r="F3196" s="108"/>
      <c r="G3196" s="122"/>
      <c r="H3196"/>
      <c r="I3196"/>
      <c r="J3196"/>
    </row>
    <row r="3197" spans="2:10" x14ac:dyDescent="0.25">
      <c r="B3197" s="260"/>
      <c r="C3197" s="260"/>
      <c r="D3197" s="260"/>
      <c r="E3197"/>
      <c r="F3197" s="108"/>
      <c r="G3197" s="122"/>
      <c r="H3197"/>
      <c r="I3197"/>
      <c r="J3197"/>
    </row>
    <row r="3198" spans="2:10" x14ac:dyDescent="0.25">
      <c r="B3198" s="260"/>
      <c r="C3198" s="260"/>
      <c r="D3198" s="260"/>
      <c r="E3198"/>
      <c r="F3198" s="108"/>
      <c r="G3198" s="122"/>
      <c r="H3198"/>
      <c r="I3198"/>
      <c r="J3198"/>
    </row>
    <row r="3199" spans="2:10" x14ac:dyDescent="0.25">
      <c r="B3199" s="260"/>
      <c r="C3199" s="260"/>
      <c r="D3199" s="260"/>
      <c r="E3199"/>
      <c r="F3199" s="108"/>
      <c r="G3199" s="122"/>
      <c r="H3199"/>
      <c r="I3199"/>
      <c r="J3199"/>
    </row>
    <row r="3200" spans="2:10" x14ac:dyDescent="0.25">
      <c r="B3200" s="260"/>
      <c r="C3200" s="260"/>
      <c r="D3200" s="260"/>
      <c r="E3200"/>
      <c r="F3200" s="108"/>
      <c r="G3200" s="122"/>
      <c r="H3200"/>
      <c r="I3200"/>
      <c r="J3200"/>
    </row>
    <row r="3201" spans="2:10" x14ac:dyDescent="0.25">
      <c r="B3201" s="260"/>
      <c r="C3201" s="260"/>
      <c r="D3201" s="260"/>
      <c r="E3201"/>
      <c r="F3201" s="108"/>
      <c r="G3201" s="122"/>
      <c r="H3201"/>
      <c r="I3201"/>
      <c r="J3201"/>
    </row>
    <row r="3202" spans="2:10" x14ac:dyDescent="0.25">
      <c r="B3202" s="260"/>
      <c r="C3202" s="260"/>
      <c r="D3202" s="260"/>
      <c r="E3202"/>
      <c r="F3202" s="108"/>
      <c r="G3202" s="122"/>
      <c r="H3202"/>
      <c r="I3202"/>
      <c r="J3202"/>
    </row>
    <row r="3203" spans="2:10" x14ac:dyDescent="0.25">
      <c r="B3203" s="260"/>
      <c r="C3203" s="260"/>
      <c r="D3203" s="260"/>
      <c r="E3203"/>
      <c r="F3203" s="108"/>
      <c r="G3203" s="122"/>
      <c r="H3203"/>
      <c r="I3203"/>
      <c r="J3203"/>
    </row>
    <row r="3204" spans="2:10" x14ac:dyDescent="0.25">
      <c r="B3204" s="260"/>
      <c r="C3204" s="260"/>
      <c r="D3204" s="260"/>
      <c r="E3204"/>
      <c r="F3204" s="108"/>
      <c r="G3204" s="122"/>
      <c r="H3204"/>
      <c r="I3204"/>
      <c r="J3204"/>
    </row>
    <row r="3205" spans="2:10" x14ac:dyDescent="0.25">
      <c r="B3205" s="260"/>
      <c r="C3205" s="260"/>
      <c r="D3205" s="260"/>
      <c r="E3205"/>
      <c r="F3205" s="108"/>
      <c r="G3205" s="122"/>
      <c r="H3205"/>
      <c r="I3205"/>
      <c r="J3205"/>
    </row>
    <row r="3206" spans="2:10" x14ac:dyDescent="0.25">
      <c r="B3206" s="260"/>
      <c r="C3206" s="260"/>
      <c r="D3206" s="260"/>
      <c r="E3206"/>
      <c r="F3206" s="108"/>
      <c r="G3206" s="122"/>
      <c r="H3206"/>
      <c r="I3206"/>
      <c r="J3206"/>
    </row>
    <row r="3207" spans="2:10" x14ac:dyDescent="0.25">
      <c r="B3207" s="260"/>
      <c r="C3207" s="260"/>
      <c r="D3207" s="260"/>
      <c r="E3207"/>
      <c r="F3207" s="108"/>
      <c r="G3207" s="122"/>
      <c r="H3207"/>
      <c r="I3207"/>
      <c r="J3207"/>
    </row>
    <row r="3208" spans="2:10" x14ac:dyDescent="0.25">
      <c r="B3208" s="260"/>
      <c r="C3208" s="260"/>
      <c r="D3208" s="260"/>
      <c r="E3208"/>
      <c r="F3208" s="108"/>
      <c r="G3208" s="122"/>
      <c r="H3208"/>
      <c r="I3208"/>
      <c r="J3208"/>
    </row>
    <row r="3209" spans="2:10" x14ac:dyDescent="0.25">
      <c r="B3209" s="260"/>
      <c r="C3209" s="260"/>
      <c r="D3209" s="260"/>
      <c r="E3209"/>
      <c r="F3209" s="108"/>
      <c r="G3209" s="122"/>
      <c r="H3209"/>
      <c r="I3209"/>
      <c r="J3209"/>
    </row>
    <row r="3210" spans="2:10" x14ac:dyDescent="0.25">
      <c r="B3210" s="260"/>
      <c r="C3210" s="260"/>
      <c r="D3210" s="260"/>
      <c r="E3210"/>
      <c r="F3210" s="108"/>
      <c r="G3210" s="122"/>
      <c r="H3210"/>
      <c r="I3210"/>
      <c r="J3210"/>
    </row>
    <row r="3211" spans="2:10" x14ac:dyDescent="0.25">
      <c r="B3211" s="260"/>
      <c r="C3211" s="260"/>
      <c r="D3211" s="260"/>
      <c r="E3211"/>
      <c r="F3211" s="108"/>
      <c r="G3211" s="122"/>
      <c r="H3211"/>
      <c r="I3211"/>
      <c r="J3211"/>
    </row>
    <row r="3212" spans="2:10" x14ac:dyDescent="0.25">
      <c r="B3212" s="260"/>
      <c r="C3212" s="260"/>
      <c r="D3212" s="260"/>
      <c r="E3212"/>
      <c r="F3212" s="108"/>
      <c r="G3212" s="122"/>
      <c r="H3212"/>
      <c r="I3212"/>
      <c r="J3212"/>
    </row>
    <row r="3213" spans="2:10" x14ac:dyDescent="0.25">
      <c r="B3213" s="260"/>
      <c r="C3213" s="260"/>
      <c r="D3213" s="260"/>
      <c r="E3213"/>
      <c r="F3213" s="108"/>
      <c r="G3213" s="122"/>
      <c r="H3213"/>
      <c r="I3213"/>
      <c r="J3213"/>
    </row>
    <row r="3214" spans="2:10" x14ac:dyDescent="0.25">
      <c r="B3214" s="260"/>
      <c r="C3214" s="260"/>
      <c r="D3214" s="260"/>
      <c r="E3214"/>
      <c r="F3214" s="108"/>
      <c r="G3214" s="122"/>
      <c r="H3214"/>
      <c r="I3214"/>
      <c r="J3214"/>
    </row>
    <row r="3215" spans="2:10" x14ac:dyDescent="0.25">
      <c r="B3215" s="260"/>
      <c r="C3215" s="260"/>
      <c r="D3215" s="260"/>
      <c r="E3215"/>
      <c r="F3215" s="108"/>
      <c r="G3215" s="122"/>
      <c r="H3215"/>
      <c r="I3215"/>
      <c r="J3215"/>
    </row>
    <row r="3216" spans="2:10" x14ac:dyDescent="0.25">
      <c r="B3216" s="260"/>
      <c r="C3216" s="260"/>
      <c r="D3216" s="260"/>
      <c r="E3216"/>
      <c r="F3216" s="108"/>
      <c r="G3216" s="122"/>
      <c r="H3216"/>
      <c r="I3216"/>
      <c r="J3216"/>
    </row>
    <row r="3217" spans="2:10" x14ac:dyDescent="0.25">
      <c r="B3217" s="260"/>
      <c r="C3217" s="260"/>
      <c r="D3217" s="260"/>
      <c r="E3217"/>
      <c r="F3217" s="108"/>
      <c r="G3217" s="122"/>
      <c r="H3217"/>
      <c r="I3217"/>
      <c r="J3217"/>
    </row>
    <row r="3218" spans="2:10" x14ac:dyDescent="0.25">
      <c r="B3218" s="260"/>
      <c r="C3218" s="260"/>
      <c r="D3218" s="260"/>
      <c r="E3218"/>
      <c r="F3218" s="108"/>
      <c r="G3218" s="122"/>
      <c r="H3218"/>
      <c r="I3218"/>
      <c r="J3218"/>
    </row>
    <row r="3219" spans="2:10" x14ac:dyDescent="0.25">
      <c r="B3219" s="260"/>
      <c r="C3219" s="260"/>
      <c r="D3219" s="260"/>
      <c r="E3219"/>
      <c r="F3219" s="108"/>
      <c r="G3219" s="122"/>
      <c r="H3219"/>
      <c r="I3219"/>
      <c r="J3219"/>
    </row>
    <row r="3220" spans="2:10" x14ac:dyDescent="0.25">
      <c r="B3220" s="260"/>
      <c r="C3220" s="260"/>
      <c r="D3220" s="260"/>
      <c r="E3220"/>
      <c r="F3220" s="108"/>
      <c r="G3220" s="122"/>
      <c r="H3220"/>
      <c r="I3220"/>
      <c r="J3220"/>
    </row>
    <row r="3221" spans="2:10" x14ac:dyDescent="0.25">
      <c r="B3221" s="260"/>
      <c r="C3221" s="260"/>
      <c r="D3221" s="260"/>
      <c r="E3221"/>
      <c r="F3221" s="108"/>
      <c r="G3221" s="122"/>
      <c r="H3221"/>
      <c r="I3221"/>
      <c r="J3221"/>
    </row>
    <row r="3222" spans="2:10" x14ac:dyDescent="0.25">
      <c r="B3222" s="260"/>
      <c r="C3222" s="260"/>
      <c r="D3222" s="260"/>
      <c r="E3222"/>
      <c r="F3222" s="108"/>
      <c r="G3222" s="122"/>
      <c r="H3222"/>
      <c r="I3222"/>
      <c r="J3222"/>
    </row>
    <row r="3223" spans="2:10" x14ac:dyDescent="0.25">
      <c r="B3223" s="260"/>
      <c r="C3223" s="260"/>
      <c r="D3223" s="260"/>
      <c r="E3223"/>
      <c r="F3223" s="108"/>
      <c r="G3223" s="122"/>
      <c r="H3223"/>
      <c r="I3223"/>
      <c r="J3223"/>
    </row>
    <row r="3224" spans="2:10" x14ac:dyDescent="0.25">
      <c r="B3224" s="260"/>
      <c r="C3224" s="260"/>
      <c r="D3224" s="260"/>
      <c r="E3224"/>
      <c r="F3224" s="108"/>
      <c r="G3224" s="122"/>
      <c r="H3224"/>
      <c r="I3224"/>
      <c r="J3224"/>
    </row>
    <row r="3225" spans="2:10" x14ac:dyDescent="0.25">
      <c r="B3225" s="260"/>
      <c r="C3225" s="260"/>
      <c r="D3225" s="260"/>
      <c r="E3225"/>
      <c r="F3225" s="108"/>
      <c r="G3225" s="122"/>
      <c r="H3225"/>
      <c r="I3225"/>
      <c r="J3225"/>
    </row>
    <row r="3226" spans="2:10" x14ac:dyDescent="0.25">
      <c r="B3226" s="260"/>
      <c r="C3226" s="260"/>
      <c r="D3226" s="260"/>
      <c r="E3226"/>
      <c r="F3226" s="108"/>
      <c r="G3226" s="122"/>
      <c r="H3226"/>
      <c r="I3226"/>
      <c r="J3226"/>
    </row>
    <row r="3227" spans="2:10" x14ac:dyDescent="0.25">
      <c r="B3227" s="260"/>
      <c r="C3227" s="260"/>
      <c r="D3227" s="260"/>
      <c r="E3227"/>
      <c r="F3227" s="108"/>
      <c r="G3227" s="122"/>
      <c r="H3227"/>
      <c r="I3227"/>
      <c r="J3227"/>
    </row>
    <row r="3228" spans="2:10" x14ac:dyDescent="0.25">
      <c r="B3228" s="260"/>
      <c r="C3228" s="260"/>
      <c r="D3228" s="260"/>
      <c r="E3228"/>
      <c r="F3228" s="108"/>
      <c r="G3228" s="122"/>
      <c r="H3228"/>
      <c r="I3228"/>
      <c r="J3228"/>
    </row>
    <row r="3229" spans="2:10" x14ac:dyDescent="0.25">
      <c r="B3229" s="260"/>
      <c r="C3229" s="260"/>
      <c r="D3229" s="260"/>
      <c r="E3229"/>
      <c r="F3229" s="108"/>
      <c r="G3229" s="122"/>
      <c r="H3229"/>
      <c r="I3229"/>
      <c r="J3229"/>
    </row>
    <row r="3230" spans="2:10" x14ac:dyDescent="0.25">
      <c r="B3230" s="260"/>
      <c r="C3230" s="260"/>
      <c r="D3230" s="260"/>
      <c r="E3230"/>
      <c r="F3230" s="108"/>
      <c r="G3230" s="122"/>
      <c r="H3230"/>
      <c r="I3230"/>
      <c r="J3230"/>
    </row>
    <row r="3231" spans="2:10" x14ac:dyDescent="0.25">
      <c r="B3231" s="260"/>
      <c r="C3231" s="260"/>
      <c r="D3231" s="260"/>
      <c r="E3231"/>
      <c r="F3231" s="108"/>
      <c r="G3231" s="122"/>
      <c r="H3231"/>
      <c r="I3231"/>
      <c r="J3231"/>
    </row>
    <row r="3232" spans="2:10" x14ac:dyDescent="0.25">
      <c r="B3232" s="260"/>
      <c r="C3232" s="260"/>
      <c r="D3232" s="260"/>
      <c r="E3232"/>
      <c r="F3232" s="108"/>
      <c r="G3232" s="122"/>
      <c r="H3232"/>
      <c r="I3232"/>
      <c r="J3232"/>
    </row>
    <row r="3233" spans="2:10" x14ac:dyDescent="0.25">
      <c r="B3233" s="260"/>
      <c r="C3233" s="260"/>
      <c r="D3233" s="260"/>
      <c r="E3233"/>
      <c r="F3233" s="108"/>
      <c r="G3233" s="122"/>
      <c r="H3233"/>
      <c r="I3233"/>
      <c r="J3233"/>
    </row>
    <row r="3234" spans="2:10" x14ac:dyDescent="0.25">
      <c r="B3234" s="260"/>
      <c r="C3234" s="260"/>
      <c r="D3234" s="260"/>
      <c r="E3234"/>
      <c r="F3234" s="108"/>
      <c r="G3234" s="122"/>
      <c r="H3234"/>
      <c r="I3234"/>
      <c r="J3234"/>
    </row>
    <row r="3235" spans="2:10" x14ac:dyDescent="0.25">
      <c r="B3235" s="260"/>
      <c r="C3235" s="260"/>
      <c r="D3235" s="260"/>
      <c r="E3235"/>
      <c r="F3235" s="108"/>
      <c r="G3235" s="122"/>
      <c r="H3235"/>
      <c r="I3235"/>
      <c r="J3235"/>
    </row>
    <row r="3236" spans="2:10" x14ac:dyDescent="0.25">
      <c r="B3236" s="260"/>
      <c r="C3236" s="260"/>
      <c r="D3236" s="260"/>
      <c r="E3236"/>
      <c r="F3236" s="108"/>
      <c r="G3236" s="122"/>
      <c r="H3236"/>
      <c r="I3236"/>
      <c r="J3236"/>
    </row>
    <row r="3237" spans="2:10" x14ac:dyDescent="0.25">
      <c r="B3237" s="260"/>
      <c r="C3237" s="260"/>
      <c r="D3237" s="260"/>
      <c r="E3237"/>
      <c r="F3237" s="108"/>
      <c r="G3237" s="122"/>
      <c r="H3237"/>
      <c r="I3237"/>
      <c r="J3237"/>
    </row>
    <row r="3238" spans="2:10" x14ac:dyDescent="0.25">
      <c r="B3238" s="260"/>
      <c r="C3238" s="260"/>
      <c r="D3238" s="260"/>
      <c r="E3238"/>
      <c r="F3238" s="108"/>
      <c r="G3238" s="122"/>
      <c r="H3238"/>
      <c r="I3238"/>
      <c r="J3238"/>
    </row>
    <row r="3239" spans="2:10" x14ac:dyDescent="0.25">
      <c r="B3239" s="260"/>
      <c r="C3239" s="260"/>
      <c r="D3239" s="260"/>
      <c r="E3239"/>
      <c r="F3239" s="108"/>
      <c r="G3239" s="122"/>
      <c r="H3239"/>
      <c r="I3239"/>
      <c r="J3239"/>
    </row>
    <row r="3240" spans="2:10" x14ac:dyDescent="0.25">
      <c r="B3240" s="260"/>
      <c r="C3240" s="260"/>
      <c r="D3240" s="260"/>
      <c r="E3240"/>
      <c r="F3240" s="108"/>
      <c r="G3240" s="122"/>
      <c r="H3240"/>
      <c r="I3240"/>
      <c r="J3240"/>
    </row>
    <row r="3241" spans="2:10" x14ac:dyDescent="0.25">
      <c r="B3241" s="260"/>
      <c r="C3241" s="260"/>
      <c r="D3241" s="260"/>
      <c r="E3241"/>
      <c r="F3241" s="108"/>
      <c r="G3241" s="122"/>
      <c r="H3241"/>
      <c r="I3241"/>
      <c r="J3241"/>
    </row>
    <row r="3242" spans="2:10" x14ac:dyDescent="0.25">
      <c r="B3242" s="260"/>
      <c r="C3242" s="260"/>
      <c r="D3242" s="260"/>
      <c r="E3242"/>
      <c r="F3242" s="108"/>
      <c r="G3242" s="122"/>
      <c r="H3242"/>
      <c r="I3242"/>
      <c r="J3242"/>
    </row>
    <row r="3243" spans="2:10" x14ac:dyDescent="0.25">
      <c r="B3243" s="260"/>
      <c r="C3243" s="260"/>
      <c r="D3243" s="260"/>
      <c r="E3243"/>
      <c r="F3243" s="108"/>
      <c r="G3243" s="122"/>
      <c r="H3243"/>
      <c r="I3243"/>
      <c r="J3243"/>
    </row>
    <row r="3244" spans="2:10" x14ac:dyDescent="0.25">
      <c r="B3244" s="260"/>
      <c r="C3244" s="260"/>
      <c r="D3244" s="260"/>
      <c r="E3244"/>
      <c r="F3244" s="108"/>
      <c r="G3244" s="122"/>
      <c r="H3244"/>
      <c r="I3244"/>
      <c r="J3244"/>
    </row>
    <row r="3245" spans="2:10" x14ac:dyDescent="0.25">
      <c r="B3245" s="260"/>
      <c r="C3245" s="260"/>
      <c r="D3245" s="260"/>
      <c r="E3245"/>
      <c r="F3245" s="108"/>
      <c r="G3245" s="122"/>
      <c r="H3245"/>
      <c r="I3245"/>
      <c r="J3245"/>
    </row>
    <row r="3246" spans="2:10" x14ac:dyDescent="0.25">
      <c r="B3246" s="260"/>
      <c r="C3246" s="260"/>
      <c r="D3246" s="260"/>
      <c r="E3246"/>
      <c r="F3246" s="108"/>
      <c r="G3246" s="122"/>
      <c r="H3246"/>
      <c r="I3246"/>
      <c r="J3246"/>
    </row>
    <row r="3247" spans="2:10" x14ac:dyDescent="0.25">
      <c r="B3247" s="260"/>
      <c r="C3247" s="260"/>
      <c r="D3247" s="260"/>
      <c r="E3247"/>
      <c r="F3247" s="108"/>
      <c r="G3247" s="122"/>
      <c r="H3247"/>
      <c r="I3247"/>
      <c r="J3247"/>
    </row>
    <row r="3248" spans="2:10" x14ac:dyDescent="0.25">
      <c r="B3248" s="260"/>
      <c r="C3248" s="260"/>
      <c r="D3248" s="260"/>
      <c r="E3248"/>
      <c r="F3248" s="108"/>
      <c r="G3248" s="122"/>
      <c r="H3248"/>
      <c r="I3248"/>
      <c r="J3248"/>
    </row>
    <row r="3249" spans="2:10" x14ac:dyDescent="0.25">
      <c r="B3249" s="260"/>
      <c r="C3249" s="260"/>
      <c r="D3249" s="260"/>
      <c r="E3249"/>
      <c r="F3249" s="108"/>
      <c r="G3249" s="122"/>
      <c r="H3249"/>
      <c r="I3249"/>
      <c r="J3249"/>
    </row>
    <row r="3250" spans="2:10" x14ac:dyDescent="0.25">
      <c r="B3250" s="260"/>
      <c r="C3250" s="260"/>
      <c r="D3250" s="260"/>
      <c r="E3250"/>
      <c r="F3250" s="108"/>
      <c r="G3250" s="122"/>
      <c r="H3250"/>
      <c r="I3250"/>
      <c r="J3250"/>
    </row>
    <row r="3251" spans="2:10" x14ac:dyDescent="0.25">
      <c r="B3251" s="260"/>
      <c r="C3251" s="260"/>
      <c r="D3251" s="260"/>
      <c r="E3251"/>
      <c r="F3251" s="108"/>
      <c r="G3251" s="122"/>
      <c r="H3251"/>
      <c r="I3251"/>
      <c r="J3251"/>
    </row>
    <row r="3252" spans="2:10" x14ac:dyDescent="0.25">
      <c r="B3252" s="260"/>
      <c r="C3252" s="260"/>
      <c r="D3252" s="260"/>
      <c r="E3252"/>
      <c r="F3252" s="108"/>
      <c r="G3252" s="122"/>
      <c r="H3252"/>
      <c r="I3252"/>
      <c r="J3252"/>
    </row>
    <row r="3253" spans="2:10" x14ac:dyDescent="0.25">
      <c r="B3253" s="260"/>
      <c r="C3253" s="260"/>
      <c r="D3253" s="260"/>
      <c r="E3253"/>
      <c r="F3253" s="108"/>
      <c r="G3253" s="122"/>
      <c r="H3253"/>
      <c r="I3253"/>
      <c r="J3253"/>
    </row>
    <row r="3254" spans="2:10" x14ac:dyDescent="0.25">
      <c r="B3254" s="260"/>
      <c r="C3254" s="260"/>
      <c r="D3254" s="260"/>
      <c r="E3254"/>
      <c r="F3254" s="108"/>
      <c r="G3254" s="122"/>
      <c r="H3254"/>
      <c r="I3254"/>
      <c r="J3254"/>
    </row>
    <row r="3255" spans="2:10" x14ac:dyDescent="0.25">
      <c r="B3255" s="260"/>
      <c r="C3255" s="260"/>
      <c r="D3255" s="260"/>
      <c r="E3255"/>
      <c r="F3255" s="108"/>
      <c r="G3255" s="122"/>
      <c r="H3255"/>
      <c r="I3255"/>
      <c r="J3255"/>
    </row>
    <row r="3256" spans="2:10" x14ac:dyDescent="0.25">
      <c r="B3256" s="260"/>
      <c r="C3256" s="260"/>
      <c r="D3256" s="260"/>
      <c r="E3256"/>
      <c r="F3256" s="108"/>
      <c r="G3256" s="122"/>
      <c r="H3256"/>
      <c r="I3256"/>
      <c r="J3256"/>
    </row>
    <row r="3257" spans="2:10" x14ac:dyDescent="0.25">
      <c r="B3257" s="260"/>
      <c r="C3257" s="260"/>
      <c r="D3257" s="260"/>
      <c r="E3257"/>
      <c r="F3257" s="108"/>
      <c r="G3257" s="122"/>
      <c r="H3257"/>
      <c r="I3257"/>
      <c r="J3257"/>
    </row>
    <row r="3258" spans="2:10" x14ac:dyDescent="0.25">
      <c r="B3258" s="260"/>
      <c r="C3258" s="260"/>
      <c r="D3258" s="260"/>
      <c r="E3258"/>
      <c r="F3258" s="108"/>
      <c r="G3258" s="122"/>
      <c r="H3258"/>
      <c r="I3258"/>
      <c r="J3258"/>
    </row>
    <row r="3259" spans="2:10" x14ac:dyDescent="0.25">
      <c r="B3259" s="260"/>
      <c r="C3259" s="260"/>
      <c r="D3259" s="260"/>
      <c r="E3259"/>
      <c r="F3259" s="108"/>
      <c r="G3259" s="122"/>
      <c r="H3259"/>
      <c r="I3259"/>
      <c r="J3259"/>
    </row>
    <row r="3260" spans="2:10" x14ac:dyDescent="0.25">
      <c r="B3260" s="260"/>
      <c r="C3260" s="260"/>
      <c r="D3260" s="260"/>
      <c r="E3260"/>
      <c r="F3260" s="108"/>
      <c r="G3260" s="122"/>
      <c r="H3260"/>
      <c r="I3260"/>
      <c r="J3260"/>
    </row>
    <row r="3261" spans="2:10" x14ac:dyDescent="0.25">
      <c r="B3261" s="260"/>
      <c r="C3261" s="260"/>
      <c r="D3261" s="260"/>
      <c r="E3261"/>
      <c r="F3261" s="108"/>
      <c r="G3261" s="122"/>
      <c r="H3261"/>
      <c r="I3261"/>
      <c r="J3261"/>
    </row>
    <row r="3262" spans="2:10" x14ac:dyDescent="0.25">
      <c r="B3262" s="260"/>
      <c r="C3262" s="260"/>
      <c r="D3262" s="260"/>
      <c r="E3262"/>
      <c r="F3262" s="108"/>
      <c r="G3262" s="122"/>
      <c r="H3262"/>
      <c r="I3262"/>
      <c r="J3262"/>
    </row>
    <row r="3263" spans="2:10" x14ac:dyDescent="0.25">
      <c r="B3263" s="260"/>
      <c r="C3263" s="260"/>
      <c r="D3263" s="260"/>
      <c r="E3263"/>
      <c r="F3263" s="108"/>
      <c r="G3263" s="122"/>
      <c r="H3263"/>
      <c r="I3263"/>
      <c r="J3263"/>
    </row>
    <row r="3264" spans="2:10" x14ac:dyDescent="0.25">
      <c r="B3264" s="260"/>
      <c r="C3264" s="260"/>
      <c r="D3264" s="260"/>
      <c r="E3264"/>
      <c r="F3264" s="108"/>
      <c r="G3264" s="122"/>
      <c r="H3264"/>
      <c r="I3264"/>
      <c r="J3264"/>
    </row>
    <row r="3265" spans="2:10" x14ac:dyDescent="0.25">
      <c r="B3265" s="260"/>
      <c r="C3265" s="260"/>
      <c r="D3265" s="260"/>
      <c r="E3265"/>
      <c r="F3265" s="108"/>
      <c r="G3265" s="122"/>
      <c r="H3265"/>
      <c r="I3265"/>
      <c r="J3265"/>
    </row>
    <row r="3266" spans="2:10" x14ac:dyDescent="0.25">
      <c r="B3266" s="260"/>
      <c r="C3266" s="260"/>
      <c r="D3266" s="260"/>
      <c r="E3266"/>
      <c r="F3266" s="108"/>
      <c r="G3266" s="122"/>
      <c r="H3266"/>
      <c r="I3266"/>
      <c r="J3266"/>
    </row>
    <row r="3267" spans="2:10" x14ac:dyDescent="0.25">
      <c r="B3267" s="260"/>
      <c r="C3267" s="260"/>
      <c r="D3267" s="260"/>
      <c r="E3267"/>
      <c r="F3267" s="108"/>
      <c r="G3267" s="122"/>
      <c r="H3267"/>
      <c r="I3267"/>
      <c r="J3267"/>
    </row>
    <row r="3268" spans="2:10" x14ac:dyDescent="0.25">
      <c r="B3268" s="260"/>
      <c r="C3268" s="260"/>
      <c r="D3268" s="260"/>
      <c r="E3268"/>
      <c r="F3268" s="108"/>
      <c r="G3268" s="122"/>
      <c r="H3268"/>
      <c r="I3268"/>
      <c r="J3268"/>
    </row>
    <row r="3269" spans="2:10" x14ac:dyDescent="0.25">
      <c r="B3269" s="260"/>
      <c r="C3269" s="260"/>
      <c r="D3269" s="260"/>
      <c r="E3269"/>
      <c r="F3269" s="108"/>
      <c r="G3269" s="122"/>
      <c r="H3269"/>
      <c r="I3269"/>
      <c r="J3269"/>
    </row>
    <row r="3270" spans="2:10" x14ac:dyDescent="0.25">
      <c r="B3270" s="260"/>
      <c r="C3270" s="260"/>
      <c r="D3270" s="260"/>
      <c r="E3270"/>
      <c r="F3270" s="108"/>
      <c r="G3270" s="122"/>
      <c r="H3270"/>
      <c r="I3270"/>
      <c r="J3270"/>
    </row>
    <row r="3271" spans="2:10" x14ac:dyDescent="0.25">
      <c r="B3271" s="260"/>
      <c r="C3271" s="260"/>
      <c r="D3271" s="260"/>
      <c r="E3271"/>
      <c r="F3271" s="108"/>
      <c r="G3271" s="122"/>
      <c r="H3271"/>
      <c r="I3271"/>
      <c r="J3271"/>
    </row>
    <row r="3272" spans="2:10" x14ac:dyDescent="0.25">
      <c r="B3272" s="260"/>
      <c r="C3272" s="260"/>
      <c r="D3272" s="260"/>
      <c r="E3272"/>
      <c r="F3272" s="108"/>
      <c r="G3272" s="122"/>
      <c r="H3272"/>
      <c r="I3272"/>
      <c r="J3272"/>
    </row>
    <row r="3273" spans="2:10" x14ac:dyDescent="0.25">
      <c r="B3273" s="260"/>
      <c r="C3273" s="260"/>
      <c r="D3273" s="260"/>
      <c r="E3273"/>
      <c r="F3273" s="108"/>
      <c r="G3273" s="122"/>
      <c r="H3273"/>
      <c r="I3273"/>
      <c r="J3273"/>
    </row>
    <row r="3274" spans="2:10" x14ac:dyDescent="0.25">
      <c r="B3274" s="260"/>
      <c r="C3274" s="260"/>
      <c r="D3274" s="260"/>
      <c r="E3274"/>
      <c r="F3274" s="108"/>
      <c r="G3274" s="122"/>
      <c r="H3274"/>
      <c r="I3274"/>
      <c r="J3274"/>
    </row>
    <row r="3275" spans="2:10" x14ac:dyDescent="0.25">
      <c r="B3275" s="260"/>
      <c r="C3275" s="260"/>
      <c r="D3275" s="260"/>
      <c r="E3275"/>
      <c r="F3275" s="108"/>
      <c r="G3275" s="122"/>
      <c r="H3275"/>
      <c r="I3275"/>
      <c r="J3275"/>
    </row>
    <row r="3276" spans="2:10" x14ac:dyDescent="0.25">
      <c r="B3276" s="260"/>
      <c r="C3276" s="260"/>
      <c r="D3276" s="260"/>
      <c r="E3276"/>
      <c r="F3276" s="108"/>
      <c r="G3276" s="122"/>
      <c r="H3276"/>
      <c r="I3276"/>
      <c r="J3276"/>
    </row>
    <row r="3277" spans="2:10" x14ac:dyDescent="0.25">
      <c r="B3277" s="260"/>
      <c r="C3277" s="260"/>
      <c r="D3277" s="260"/>
      <c r="E3277"/>
      <c r="F3277" s="108"/>
      <c r="G3277" s="122"/>
      <c r="H3277"/>
      <c r="I3277"/>
      <c r="J3277"/>
    </row>
    <row r="3278" spans="2:10" x14ac:dyDescent="0.25">
      <c r="B3278" s="260"/>
      <c r="C3278" s="260"/>
      <c r="D3278" s="260"/>
      <c r="E3278"/>
      <c r="F3278" s="108"/>
      <c r="G3278" s="122"/>
      <c r="H3278"/>
      <c r="I3278"/>
      <c r="J3278"/>
    </row>
    <row r="3279" spans="2:10" x14ac:dyDescent="0.25">
      <c r="B3279" s="260"/>
      <c r="C3279" s="260"/>
      <c r="D3279" s="260"/>
      <c r="E3279"/>
      <c r="F3279" s="108"/>
      <c r="G3279" s="122"/>
      <c r="H3279"/>
      <c r="I3279"/>
      <c r="J3279"/>
    </row>
    <row r="3280" spans="2:10" x14ac:dyDescent="0.25">
      <c r="B3280" s="260"/>
      <c r="C3280" s="260"/>
      <c r="D3280" s="260"/>
      <c r="E3280"/>
      <c r="F3280" s="108"/>
      <c r="G3280" s="122"/>
      <c r="H3280"/>
      <c r="I3280"/>
      <c r="J3280"/>
    </row>
    <row r="3281" spans="2:10" x14ac:dyDescent="0.25">
      <c r="B3281" s="260"/>
      <c r="C3281" s="260"/>
      <c r="D3281" s="260"/>
      <c r="E3281"/>
      <c r="F3281" s="108"/>
      <c r="G3281" s="122"/>
      <c r="H3281"/>
      <c r="I3281"/>
      <c r="J3281"/>
    </row>
    <row r="3282" spans="2:10" x14ac:dyDescent="0.25">
      <c r="B3282" s="260"/>
      <c r="C3282" s="260"/>
      <c r="D3282" s="260"/>
      <c r="E3282"/>
      <c r="F3282" s="108"/>
      <c r="G3282" s="122"/>
      <c r="H3282"/>
      <c r="I3282"/>
      <c r="J3282"/>
    </row>
    <row r="3283" spans="2:10" x14ac:dyDescent="0.25">
      <c r="B3283" s="260"/>
      <c r="C3283" s="260"/>
      <c r="D3283" s="260"/>
      <c r="E3283"/>
      <c r="F3283" s="108"/>
      <c r="G3283" s="122"/>
      <c r="H3283"/>
      <c r="I3283"/>
      <c r="J3283"/>
    </row>
    <row r="3284" spans="2:10" x14ac:dyDescent="0.25">
      <c r="B3284" s="260"/>
      <c r="C3284" s="260"/>
      <c r="D3284" s="260"/>
      <c r="E3284"/>
      <c r="F3284" s="108"/>
      <c r="G3284" s="122"/>
      <c r="H3284"/>
      <c r="I3284"/>
      <c r="J3284"/>
    </row>
    <row r="3285" spans="2:10" x14ac:dyDescent="0.25">
      <c r="B3285" s="260"/>
      <c r="C3285" s="260"/>
      <c r="D3285" s="260"/>
      <c r="E3285"/>
      <c r="F3285" s="108"/>
      <c r="G3285" s="122"/>
      <c r="H3285"/>
      <c r="I3285"/>
      <c r="J3285"/>
    </row>
    <row r="3286" spans="2:10" x14ac:dyDescent="0.25">
      <c r="B3286" s="260"/>
      <c r="C3286" s="260"/>
      <c r="D3286" s="260"/>
      <c r="E3286"/>
      <c r="F3286" s="108"/>
      <c r="G3286" s="122"/>
      <c r="H3286"/>
      <c r="I3286"/>
      <c r="J3286"/>
    </row>
    <row r="3287" spans="2:10" x14ac:dyDescent="0.25">
      <c r="B3287" s="260"/>
      <c r="C3287" s="260"/>
      <c r="D3287" s="260"/>
      <c r="E3287"/>
      <c r="F3287" s="108"/>
      <c r="G3287" s="122"/>
      <c r="H3287"/>
      <c r="I3287"/>
      <c r="J3287"/>
    </row>
    <row r="3288" spans="2:10" x14ac:dyDescent="0.25">
      <c r="B3288" s="260"/>
      <c r="C3288" s="260"/>
      <c r="D3288" s="260"/>
      <c r="E3288"/>
      <c r="F3288" s="108"/>
      <c r="G3288" s="122"/>
      <c r="H3288"/>
      <c r="I3288"/>
      <c r="J3288"/>
    </row>
    <row r="3289" spans="2:10" x14ac:dyDescent="0.25">
      <c r="B3289" s="260"/>
      <c r="C3289" s="260"/>
      <c r="D3289" s="260"/>
      <c r="E3289"/>
      <c r="F3289" s="108"/>
      <c r="G3289" s="122"/>
      <c r="H3289"/>
      <c r="I3289"/>
      <c r="J3289"/>
    </row>
    <row r="3290" spans="2:10" x14ac:dyDescent="0.25">
      <c r="B3290" s="260"/>
      <c r="C3290" s="260"/>
      <c r="D3290" s="260"/>
      <c r="E3290"/>
      <c r="F3290" s="108"/>
      <c r="G3290" s="122"/>
      <c r="H3290"/>
      <c r="I3290"/>
      <c r="J3290"/>
    </row>
    <row r="3291" spans="2:10" x14ac:dyDescent="0.25">
      <c r="B3291" s="260"/>
      <c r="C3291" s="260"/>
      <c r="D3291" s="260"/>
      <c r="E3291"/>
      <c r="F3291" s="108"/>
      <c r="G3291" s="122"/>
      <c r="H3291"/>
      <c r="I3291"/>
      <c r="J3291"/>
    </row>
    <row r="3292" spans="2:10" x14ac:dyDescent="0.25">
      <c r="B3292" s="260"/>
      <c r="C3292" s="260"/>
      <c r="D3292" s="260"/>
      <c r="E3292"/>
      <c r="F3292" s="108"/>
      <c r="G3292" s="122"/>
      <c r="H3292"/>
      <c r="I3292"/>
      <c r="J3292"/>
    </row>
    <row r="3293" spans="2:10" x14ac:dyDescent="0.25">
      <c r="B3293" s="260"/>
      <c r="C3293" s="260"/>
      <c r="D3293" s="260"/>
      <c r="E3293"/>
      <c r="F3293" s="108"/>
      <c r="G3293" s="122"/>
      <c r="H3293"/>
      <c r="I3293"/>
      <c r="J3293"/>
    </row>
    <row r="3294" spans="2:10" x14ac:dyDescent="0.25">
      <c r="B3294" s="260"/>
      <c r="C3294" s="260"/>
      <c r="D3294" s="260"/>
      <c r="E3294"/>
      <c r="F3294" s="108"/>
      <c r="G3294" s="122"/>
      <c r="H3294"/>
      <c r="I3294"/>
      <c r="J3294"/>
    </row>
    <row r="3295" spans="2:10" x14ac:dyDescent="0.25">
      <c r="B3295" s="260"/>
      <c r="C3295" s="260"/>
      <c r="D3295" s="260"/>
      <c r="E3295"/>
      <c r="F3295" s="108"/>
      <c r="G3295" s="122"/>
      <c r="H3295"/>
      <c r="I3295"/>
      <c r="J3295"/>
    </row>
    <row r="3296" spans="2:10" x14ac:dyDescent="0.25">
      <c r="B3296" s="260"/>
      <c r="C3296" s="260"/>
      <c r="D3296" s="260"/>
      <c r="E3296"/>
      <c r="F3296" s="108"/>
      <c r="G3296" s="122"/>
      <c r="H3296"/>
      <c r="I3296"/>
      <c r="J3296"/>
    </row>
    <row r="3297" spans="2:10" x14ac:dyDescent="0.25">
      <c r="B3297" s="260"/>
      <c r="C3297" s="260"/>
      <c r="D3297" s="260"/>
      <c r="E3297"/>
      <c r="F3297" s="108"/>
      <c r="G3297" s="122"/>
      <c r="H3297"/>
      <c r="I3297"/>
      <c r="J3297"/>
    </row>
    <row r="3298" spans="2:10" x14ac:dyDescent="0.25">
      <c r="B3298" s="260"/>
      <c r="C3298" s="260"/>
      <c r="D3298" s="260"/>
      <c r="E3298"/>
      <c r="F3298" s="108"/>
      <c r="G3298" s="122"/>
      <c r="H3298"/>
      <c r="I3298"/>
      <c r="J3298"/>
    </row>
    <row r="3299" spans="2:10" x14ac:dyDescent="0.25">
      <c r="B3299" s="260"/>
      <c r="C3299" s="260"/>
      <c r="D3299" s="260"/>
      <c r="E3299"/>
      <c r="F3299" s="108"/>
      <c r="G3299" s="122"/>
      <c r="H3299"/>
      <c r="I3299"/>
      <c r="J3299"/>
    </row>
    <row r="3300" spans="2:10" x14ac:dyDescent="0.25">
      <c r="B3300" s="260"/>
      <c r="C3300" s="260"/>
      <c r="D3300" s="260"/>
      <c r="E3300"/>
      <c r="F3300" s="108"/>
      <c r="G3300" s="122"/>
      <c r="H3300"/>
      <c r="I3300"/>
      <c r="J3300"/>
    </row>
    <row r="3301" spans="2:10" x14ac:dyDescent="0.25">
      <c r="B3301" s="260"/>
      <c r="C3301" s="260"/>
      <c r="D3301" s="260"/>
      <c r="E3301"/>
      <c r="F3301" s="108"/>
      <c r="G3301" s="122"/>
      <c r="H3301"/>
      <c r="I3301"/>
      <c r="J3301"/>
    </row>
    <row r="3302" spans="2:10" x14ac:dyDescent="0.25">
      <c r="B3302" s="260"/>
      <c r="C3302" s="260"/>
      <c r="D3302" s="260"/>
      <c r="E3302"/>
      <c r="F3302" s="108"/>
      <c r="G3302" s="122"/>
      <c r="H3302"/>
      <c r="I3302"/>
      <c r="J3302"/>
    </row>
    <row r="3303" spans="2:10" x14ac:dyDescent="0.25">
      <c r="B3303" s="260"/>
      <c r="C3303" s="260"/>
      <c r="D3303" s="260"/>
      <c r="E3303"/>
      <c r="F3303" s="108"/>
      <c r="G3303" s="122"/>
      <c r="H3303"/>
      <c r="I3303"/>
      <c r="J3303"/>
    </row>
    <row r="3304" spans="2:10" x14ac:dyDescent="0.25">
      <c r="B3304" s="260"/>
      <c r="C3304" s="260"/>
      <c r="D3304" s="260"/>
      <c r="E3304"/>
      <c r="F3304" s="108"/>
      <c r="G3304" s="122"/>
      <c r="H3304"/>
      <c r="I3304"/>
      <c r="J3304"/>
    </row>
    <row r="3305" spans="2:10" x14ac:dyDescent="0.25">
      <c r="B3305" s="260"/>
      <c r="C3305" s="260"/>
      <c r="D3305" s="260"/>
      <c r="E3305"/>
      <c r="F3305" s="108"/>
      <c r="G3305" s="122"/>
      <c r="H3305"/>
      <c r="I3305"/>
      <c r="J3305"/>
    </row>
    <row r="3306" spans="2:10" x14ac:dyDescent="0.25">
      <c r="B3306" s="260"/>
      <c r="C3306" s="260"/>
      <c r="D3306" s="260"/>
      <c r="E3306"/>
      <c r="F3306" s="108"/>
      <c r="G3306" s="122"/>
      <c r="H3306"/>
      <c r="I3306"/>
      <c r="J3306"/>
    </row>
    <row r="3307" spans="2:10" x14ac:dyDescent="0.25">
      <c r="B3307" s="260"/>
      <c r="C3307" s="260"/>
      <c r="D3307" s="260"/>
      <c r="E3307"/>
      <c r="F3307" s="108"/>
      <c r="G3307" s="122"/>
      <c r="H3307"/>
      <c r="I3307"/>
      <c r="J3307"/>
    </row>
    <row r="3308" spans="2:10" x14ac:dyDescent="0.25">
      <c r="B3308" s="260"/>
      <c r="C3308" s="260"/>
      <c r="D3308" s="260"/>
      <c r="E3308"/>
      <c r="F3308" s="108"/>
      <c r="G3308" s="122"/>
      <c r="H3308"/>
      <c r="I3308"/>
      <c r="J3308"/>
    </row>
    <row r="3309" spans="2:10" x14ac:dyDescent="0.25">
      <c r="B3309" s="260"/>
      <c r="C3309" s="260"/>
      <c r="D3309" s="260"/>
      <c r="E3309"/>
      <c r="F3309" s="108"/>
      <c r="G3309" s="122"/>
      <c r="H3309"/>
      <c r="I3309"/>
      <c r="J3309"/>
    </row>
    <row r="3310" spans="2:10" x14ac:dyDescent="0.25">
      <c r="B3310" s="260"/>
      <c r="C3310" s="260"/>
      <c r="D3310" s="260"/>
      <c r="E3310"/>
      <c r="F3310" s="108"/>
      <c r="G3310" s="122"/>
      <c r="H3310"/>
      <c r="I3310"/>
      <c r="J3310"/>
    </row>
    <row r="3311" spans="2:10" x14ac:dyDescent="0.25">
      <c r="B3311" s="260"/>
      <c r="C3311" s="260"/>
      <c r="D3311" s="260"/>
      <c r="E3311"/>
      <c r="F3311" s="108"/>
      <c r="G3311" s="122"/>
      <c r="H3311"/>
      <c r="I3311"/>
      <c r="J3311"/>
    </row>
    <row r="3312" spans="2:10" x14ac:dyDescent="0.25">
      <c r="B3312" s="260"/>
      <c r="C3312" s="260"/>
      <c r="D3312" s="260"/>
      <c r="E3312"/>
      <c r="F3312" s="108"/>
      <c r="G3312" s="122"/>
      <c r="H3312"/>
      <c r="I3312"/>
      <c r="J3312"/>
    </row>
    <row r="3313" spans="2:10" x14ac:dyDescent="0.25">
      <c r="B3313" s="260"/>
      <c r="C3313" s="260"/>
      <c r="D3313" s="260"/>
      <c r="E3313"/>
      <c r="F3313" s="108"/>
      <c r="G3313" s="122"/>
      <c r="H3313"/>
      <c r="I3313"/>
      <c r="J3313"/>
    </row>
    <row r="3314" spans="2:10" x14ac:dyDescent="0.25">
      <c r="B3314" s="260"/>
      <c r="C3314" s="260"/>
      <c r="D3314" s="260"/>
      <c r="E3314"/>
      <c r="F3314" s="108"/>
      <c r="G3314" s="122"/>
      <c r="H3314"/>
      <c r="I3314"/>
      <c r="J3314"/>
    </row>
    <row r="3315" spans="2:10" x14ac:dyDescent="0.25">
      <c r="B3315" s="260"/>
      <c r="C3315" s="260"/>
      <c r="D3315" s="260"/>
      <c r="E3315"/>
      <c r="F3315" s="108"/>
      <c r="G3315" s="122"/>
      <c r="H3315"/>
      <c r="I3315"/>
      <c r="J3315"/>
    </row>
    <row r="3316" spans="2:10" x14ac:dyDescent="0.25">
      <c r="B3316" s="260"/>
      <c r="C3316" s="260"/>
      <c r="D3316" s="260"/>
      <c r="E3316"/>
      <c r="F3316" s="108"/>
      <c r="G3316" s="122"/>
      <c r="H3316"/>
      <c r="I3316"/>
      <c r="J3316"/>
    </row>
    <row r="3317" spans="2:10" x14ac:dyDescent="0.25">
      <c r="B3317" s="260"/>
      <c r="C3317" s="260"/>
      <c r="D3317" s="260"/>
      <c r="E3317"/>
      <c r="F3317" s="108"/>
      <c r="G3317" s="122"/>
      <c r="H3317"/>
      <c r="I3317"/>
      <c r="J3317"/>
    </row>
    <row r="3318" spans="2:10" x14ac:dyDescent="0.25">
      <c r="B3318" s="260"/>
      <c r="C3318" s="260"/>
      <c r="D3318" s="260"/>
      <c r="E3318"/>
      <c r="F3318" s="108"/>
      <c r="G3318" s="122"/>
      <c r="H3318"/>
      <c r="I3318"/>
      <c r="J3318"/>
    </row>
    <row r="3319" spans="2:10" x14ac:dyDescent="0.25">
      <c r="B3319" s="260"/>
      <c r="C3319" s="260"/>
      <c r="D3319" s="260"/>
      <c r="E3319"/>
      <c r="F3319" s="108"/>
      <c r="G3319" s="122"/>
      <c r="H3319"/>
      <c r="I3319"/>
      <c r="J3319"/>
    </row>
    <row r="3320" spans="2:10" x14ac:dyDescent="0.25">
      <c r="B3320" s="260"/>
      <c r="C3320" s="260"/>
      <c r="D3320" s="260"/>
      <c r="E3320"/>
      <c r="F3320" s="108"/>
      <c r="G3320" s="122"/>
      <c r="H3320"/>
      <c r="I3320"/>
      <c r="J3320"/>
    </row>
    <row r="3321" spans="2:10" x14ac:dyDescent="0.25">
      <c r="B3321" s="260"/>
      <c r="C3321" s="260"/>
      <c r="D3321" s="260"/>
      <c r="E3321"/>
      <c r="F3321" s="108"/>
      <c r="G3321" s="122"/>
      <c r="H3321"/>
      <c r="I3321"/>
      <c r="J3321"/>
    </row>
    <row r="3322" spans="2:10" x14ac:dyDescent="0.25">
      <c r="B3322" s="260"/>
      <c r="C3322" s="260"/>
      <c r="D3322" s="260"/>
      <c r="E3322"/>
      <c r="F3322" s="108"/>
      <c r="G3322" s="122"/>
      <c r="H3322"/>
      <c r="I3322"/>
      <c r="J3322"/>
    </row>
    <row r="3323" spans="2:10" x14ac:dyDescent="0.25">
      <c r="B3323" s="260"/>
      <c r="C3323" s="260"/>
      <c r="D3323" s="260"/>
      <c r="E3323"/>
      <c r="F3323" s="108"/>
      <c r="G3323" s="122"/>
      <c r="H3323"/>
      <c r="I3323"/>
      <c r="J3323"/>
    </row>
    <row r="3324" spans="2:10" x14ac:dyDescent="0.25">
      <c r="B3324" s="260"/>
      <c r="C3324" s="260"/>
      <c r="D3324" s="260"/>
      <c r="E3324"/>
      <c r="F3324" s="108"/>
      <c r="G3324" s="122"/>
      <c r="H3324"/>
      <c r="I3324"/>
      <c r="J3324"/>
    </row>
    <row r="3325" spans="2:10" x14ac:dyDescent="0.25">
      <c r="B3325" s="260"/>
      <c r="C3325" s="260"/>
      <c r="D3325" s="260"/>
      <c r="E3325"/>
      <c r="F3325" s="108"/>
      <c r="G3325" s="122"/>
      <c r="H3325"/>
      <c r="I3325"/>
      <c r="J3325"/>
    </row>
    <row r="3326" spans="2:10" x14ac:dyDescent="0.25">
      <c r="B3326" s="260"/>
      <c r="C3326" s="260"/>
      <c r="D3326" s="260"/>
      <c r="E3326"/>
      <c r="F3326" s="108"/>
      <c r="G3326" s="122"/>
      <c r="H3326"/>
      <c r="I3326"/>
      <c r="J3326"/>
    </row>
    <row r="3327" spans="2:10" x14ac:dyDescent="0.25">
      <c r="B3327" s="260"/>
      <c r="C3327" s="260"/>
      <c r="D3327" s="260"/>
      <c r="E3327"/>
      <c r="F3327" s="108"/>
      <c r="G3327" s="122"/>
      <c r="H3327"/>
      <c r="I3327"/>
      <c r="J3327"/>
    </row>
    <row r="3328" spans="2:10" x14ac:dyDescent="0.25">
      <c r="B3328" s="260"/>
      <c r="C3328" s="260"/>
      <c r="D3328" s="260"/>
      <c r="E3328"/>
      <c r="F3328" s="108"/>
      <c r="G3328" s="122"/>
      <c r="H3328"/>
      <c r="I3328"/>
      <c r="J3328"/>
    </row>
    <row r="3329" spans="2:10" x14ac:dyDescent="0.25">
      <c r="B3329" s="260"/>
      <c r="C3329" s="260"/>
      <c r="D3329" s="260"/>
      <c r="E3329"/>
      <c r="F3329" s="108"/>
      <c r="G3329" s="122"/>
      <c r="H3329"/>
      <c r="I3329"/>
      <c r="J3329"/>
    </row>
    <row r="3330" spans="2:10" x14ac:dyDescent="0.25">
      <c r="B3330" s="260"/>
      <c r="C3330" s="260"/>
      <c r="D3330" s="260"/>
      <c r="E3330"/>
      <c r="F3330" s="108"/>
      <c r="G3330" s="122"/>
      <c r="H3330"/>
      <c r="I3330"/>
      <c r="J3330"/>
    </row>
    <row r="3331" spans="2:10" x14ac:dyDescent="0.25">
      <c r="B3331" s="260"/>
      <c r="C3331" s="260"/>
      <c r="D3331" s="260"/>
      <c r="E3331"/>
      <c r="F3331" s="108"/>
      <c r="G3331" s="122"/>
      <c r="H3331"/>
      <c r="I3331"/>
      <c r="J3331"/>
    </row>
    <row r="3332" spans="2:10" x14ac:dyDescent="0.25">
      <c r="B3332" s="260"/>
      <c r="C3332" s="260"/>
      <c r="D3332" s="260"/>
      <c r="E3332"/>
      <c r="F3332" s="108"/>
      <c r="G3332" s="122"/>
      <c r="H3332"/>
      <c r="I3332"/>
      <c r="J3332"/>
    </row>
    <row r="3333" spans="2:10" x14ac:dyDescent="0.25">
      <c r="B3333" s="260"/>
      <c r="C3333" s="260"/>
      <c r="D3333" s="260"/>
      <c r="E3333"/>
      <c r="F3333" s="108"/>
      <c r="G3333" s="122"/>
      <c r="H3333"/>
      <c r="I3333"/>
      <c r="J3333"/>
    </row>
    <row r="3334" spans="2:10" x14ac:dyDescent="0.25">
      <c r="B3334" s="260"/>
      <c r="C3334" s="260"/>
      <c r="D3334" s="260"/>
      <c r="E3334"/>
      <c r="F3334" s="108"/>
      <c r="G3334" s="122"/>
      <c r="H3334"/>
      <c r="I3334"/>
      <c r="J3334"/>
    </row>
    <row r="3335" spans="2:10" x14ac:dyDescent="0.25">
      <c r="B3335" s="260"/>
      <c r="C3335" s="260"/>
      <c r="D3335" s="260"/>
      <c r="E3335"/>
      <c r="F3335" s="108"/>
      <c r="G3335" s="122"/>
      <c r="H3335"/>
      <c r="I3335"/>
      <c r="J3335"/>
    </row>
    <row r="3336" spans="2:10" x14ac:dyDescent="0.25">
      <c r="B3336" s="260"/>
      <c r="C3336" s="260"/>
      <c r="D3336" s="260"/>
      <c r="E3336"/>
      <c r="F3336" s="108"/>
      <c r="G3336" s="122"/>
      <c r="H3336"/>
      <c r="I3336"/>
      <c r="J3336"/>
    </row>
    <row r="3337" spans="2:10" x14ac:dyDescent="0.25">
      <c r="B3337" s="260"/>
      <c r="C3337" s="260"/>
      <c r="D3337" s="260"/>
      <c r="E3337"/>
      <c r="F3337" s="108"/>
      <c r="G3337" s="122"/>
      <c r="H3337"/>
      <c r="I3337"/>
      <c r="J3337"/>
    </row>
    <row r="3338" spans="2:10" x14ac:dyDescent="0.25">
      <c r="B3338" s="260"/>
      <c r="C3338" s="260"/>
      <c r="D3338" s="260"/>
      <c r="E3338"/>
      <c r="F3338" s="108"/>
      <c r="G3338" s="122"/>
      <c r="H3338"/>
      <c r="I3338"/>
      <c r="J3338"/>
    </row>
    <row r="3339" spans="2:10" x14ac:dyDescent="0.25">
      <c r="B3339" s="260"/>
      <c r="C3339" s="260"/>
      <c r="D3339" s="260"/>
      <c r="E3339"/>
      <c r="F3339" s="108"/>
      <c r="G3339" s="122"/>
      <c r="H3339"/>
      <c r="I3339"/>
      <c r="J3339"/>
    </row>
    <row r="3340" spans="2:10" x14ac:dyDescent="0.25">
      <c r="B3340" s="260"/>
      <c r="C3340" s="260"/>
      <c r="D3340" s="260"/>
      <c r="E3340"/>
      <c r="F3340" s="108"/>
      <c r="G3340" s="122"/>
      <c r="H3340"/>
      <c r="I3340"/>
      <c r="J3340"/>
    </row>
    <row r="3341" spans="2:10" x14ac:dyDescent="0.25">
      <c r="B3341" s="260"/>
      <c r="C3341" s="260"/>
      <c r="D3341" s="260"/>
      <c r="E3341"/>
      <c r="F3341" s="108"/>
      <c r="G3341" s="122"/>
      <c r="H3341"/>
      <c r="I3341"/>
      <c r="J3341"/>
    </row>
    <row r="3342" spans="2:10" x14ac:dyDescent="0.25">
      <c r="B3342" s="260"/>
      <c r="C3342" s="260"/>
      <c r="D3342" s="260"/>
      <c r="E3342"/>
      <c r="F3342" s="108"/>
      <c r="G3342" s="122"/>
      <c r="H3342"/>
      <c r="I3342"/>
      <c r="J3342"/>
    </row>
    <row r="3343" spans="2:10" x14ac:dyDescent="0.25">
      <c r="B3343" s="260"/>
      <c r="C3343" s="260"/>
      <c r="D3343" s="260"/>
      <c r="E3343"/>
      <c r="F3343" s="108"/>
      <c r="G3343" s="122"/>
      <c r="H3343"/>
      <c r="I3343"/>
      <c r="J3343"/>
    </row>
    <row r="3344" spans="2:10" x14ac:dyDescent="0.25">
      <c r="B3344" s="260"/>
      <c r="C3344" s="260"/>
      <c r="D3344" s="260"/>
      <c r="E3344"/>
      <c r="F3344" s="108"/>
      <c r="G3344" s="122"/>
      <c r="H3344"/>
      <c r="I3344"/>
      <c r="J3344"/>
    </row>
    <row r="3345" spans="2:10" x14ac:dyDescent="0.25">
      <c r="B3345" s="260"/>
      <c r="C3345" s="260"/>
      <c r="D3345" s="260"/>
      <c r="E3345"/>
      <c r="F3345" s="108"/>
      <c r="G3345" s="122"/>
      <c r="H3345"/>
      <c r="I3345"/>
      <c r="J3345"/>
    </row>
    <row r="3346" spans="2:10" x14ac:dyDescent="0.25">
      <c r="B3346" s="260"/>
      <c r="C3346" s="260"/>
      <c r="D3346" s="260"/>
      <c r="E3346"/>
      <c r="F3346" s="108"/>
      <c r="G3346" s="122"/>
      <c r="H3346"/>
      <c r="I3346"/>
      <c r="J3346"/>
    </row>
    <row r="3347" spans="2:10" x14ac:dyDescent="0.25">
      <c r="B3347" s="260"/>
      <c r="C3347" s="260"/>
      <c r="D3347" s="260"/>
      <c r="E3347"/>
      <c r="F3347" s="108"/>
      <c r="G3347" s="122"/>
      <c r="H3347"/>
      <c r="I3347"/>
      <c r="J3347"/>
    </row>
    <row r="3348" spans="2:10" x14ac:dyDescent="0.25">
      <c r="B3348" s="260"/>
      <c r="C3348" s="260"/>
      <c r="D3348" s="260"/>
      <c r="E3348"/>
      <c r="F3348" s="108"/>
      <c r="G3348" s="122"/>
      <c r="H3348"/>
      <c r="I3348"/>
      <c r="J3348"/>
    </row>
    <row r="3349" spans="2:10" x14ac:dyDescent="0.25">
      <c r="B3349" s="260"/>
      <c r="C3349" s="260"/>
      <c r="D3349" s="260"/>
      <c r="E3349"/>
      <c r="F3349" s="108"/>
      <c r="G3349" s="122"/>
      <c r="H3349"/>
      <c r="I3349"/>
      <c r="J3349"/>
    </row>
    <row r="3350" spans="2:10" x14ac:dyDescent="0.25">
      <c r="B3350" s="260"/>
      <c r="C3350" s="260"/>
      <c r="D3350" s="260"/>
      <c r="E3350"/>
      <c r="F3350" s="108"/>
      <c r="G3350" s="122"/>
      <c r="H3350"/>
      <c r="I3350"/>
      <c r="J3350"/>
    </row>
    <row r="3351" spans="2:10" x14ac:dyDescent="0.25">
      <c r="B3351" s="260"/>
      <c r="C3351" s="260"/>
      <c r="D3351" s="260"/>
      <c r="E3351"/>
      <c r="F3351" s="108"/>
      <c r="G3351" s="122"/>
      <c r="H3351"/>
      <c r="I3351"/>
      <c r="J3351"/>
    </row>
    <row r="3352" spans="2:10" x14ac:dyDescent="0.25">
      <c r="B3352" s="260"/>
      <c r="C3352" s="260"/>
      <c r="D3352" s="260"/>
      <c r="E3352"/>
      <c r="F3352" s="108"/>
      <c r="G3352" s="122"/>
      <c r="H3352"/>
      <c r="I3352"/>
      <c r="J3352"/>
    </row>
    <row r="3353" spans="2:10" x14ac:dyDescent="0.25">
      <c r="B3353" s="260"/>
      <c r="C3353" s="260"/>
      <c r="D3353" s="260"/>
      <c r="E3353"/>
      <c r="F3353" s="108"/>
      <c r="G3353" s="122"/>
      <c r="H3353"/>
      <c r="I3353"/>
      <c r="J3353"/>
    </row>
    <row r="3354" spans="2:10" x14ac:dyDescent="0.25">
      <c r="B3354" s="260"/>
      <c r="C3354" s="260"/>
      <c r="D3354" s="260"/>
      <c r="E3354"/>
      <c r="F3354" s="108"/>
      <c r="G3354" s="122"/>
      <c r="H3354"/>
      <c r="I3354"/>
      <c r="J3354"/>
    </row>
    <row r="3355" spans="2:10" x14ac:dyDescent="0.25">
      <c r="B3355" s="260"/>
      <c r="C3355" s="260"/>
      <c r="D3355" s="260"/>
      <c r="E3355"/>
      <c r="F3355" s="108"/>
      <c r="G3355" s="122"/>
      <c r="H3355"/>
      <c r="I3355"/>
      <c r="J3355"/>
    </row>
    <row r="3356" spans="2:10" x14ac:dyDescent="0.25">
      <c r="B3356" s="260"/>
      <c r="C3356" s="260"/>
      <c r="D3356" s="260"/>
      <c r="E3356"/>
      <c r="F3356" s="108"/>
      <c r="G3356" s="122"/>
      <c r="H3356"/>
      <c r="I3356"/>
      <c r="J3356"/>
    </row>
    <row r="3357" spans="2:10" x14ac:dyDescent="0.25">
      <c r="B3357" s="260"/>
      <c r="C3357" s="260"/>
      <c r="D3357" s="260"/>
      <c r="E3357"/>
      <c r="F3357" s="108"/>
      <c r="G3357" s="122"/>
      <c r="H3357"/>
      <c r="I3357"/>
      <c r="J3357"/>
    </row>
    <row r="3358" spans="2:10" x14ac:dyDescent="0.25">
      <c r="B3358" s="260"/>
      <c r="C3358" s="260"/>
      <c r="D3358" s="260"/>
      <c r="E3358"/>
      <c r="F3358" s="108"/>
      <c r="G3358" s="122"/>
      <c r="H3358"/>
      <c r="I3358"/>
      <c r="J3358"/>
    </row>
    <row r="3359" spans="2:10" x14ac:dyDescent="0.25">
      <c r="B3359" s="260"/>
      <c r="C3359" s="260"/>
      <c r="D3359" s="260"/>
      <c r="E3359"/>
      <c r="F3359" s="108"/>
      <c r="G3359" s="122"/>
      <c r="H3359"/>
      <c r="I3359"/>
      <c r="J3359"/>
    </row>
    <row r="3360" spans="2:10" x14ac:dyDescent="0.25">
      <c r="B3360" s="260"/>
      <c r="C3360" s="260"/>
      <c r="D3360" s="260"/>
      <c r="E3360"/>
      <c r="F3360" s="108"/>
      <c r="G3360" s="122"/>
      <c r="H3360"/>
      <c r="I3360"/>
      <c r="J3360"/>
    </row>
    <row r="3361" spans="2:10" x14ac:dyDescent="0.25">
      <c r="B3361" s="260"/>
      <c r="C3361" s="260"/>
      <c r="D3361" s="260"/>
      <c r="E3361"/>
      <c r="F3361" s="108"/>
      <c r="G3361" s="122"/>
      <c r="H3361"/>
      <c r="I3361"/>
      <c r="J3361"/>
    </row>
    <row r="3362" spans="2:10" x14ac:dyDescent="0.25">
      <c r="B3362" s="260"/>
      <c r="C3362" s="260"/>
      <c r="D3362" s="260"/>
      <c r="E3362"/>
      <c r="F3362" s="108"/>
      <c r="G3362" s="122"/>
      <c r="H3362"/>
      <c r="I3362"/>
      <c r="J3362"/>
    </row>
    <row r="3363" spans="2:10" x14ac:dyDescent="0.25">
      <c r="B3363" s="260"/>
      <c r="C3363" s="260"/>
      <c r="D3363" s="260"/>
      <c r="E3363"/>
      <c r="F3363" s="108"/>
      <c r="G3363" s="122"/>
      <c r="H3363"/>
      <c r="I3363"/>
      <c r="J3363"/>
    </row>
    <row r="3364" spans="2:10" x14ac:dyDescent="0.25">
      <c r="B3364" s="260"/>
      <c r="C3364" s="260"/>
      <c r="D3364" s="260"/>
      <c r="E3364"/>
      <c r="F3364" s="108"/>
      <c r="G3364" s="122"/>
      <c r="H3364"/>
      <c r="I3364"/>
      <c r="J3364"/>
    </row>
    <row r="3365" spans="2:10" x14ac:dyDescent="0.25">
      <c r="B3365" s="260"/>
      <c r="C3365" s="260"/>
      <c r="D3365" s="260"/>
      <c r="E3365"/>
      <c r="F3365" s="108"/>
      <c r="G3365" s="122"/>
      <c r="H3365"/>
      <c r="I3365"/>
      <c r="J3365"/>
    </row>
    <row r="3366" spans="2:10" x14ac:dyDescent="0.25">
      <c r="B3366" s="260"/>
      <c r="C3366" s="260"/>
      <c r="D3366" s="260"/>
      <c r="E3366"/>
      <c r="F3366" s="108"/>
      <c r="G3366" s="122"/>
      <c r="H3366"/>
      <c r="I3366"/>
      <c r="J3366"/>
    </row>
    <row r="3367" spans="2:10" x14ac:dyDescent="0.25">
      <c r="B3367" s="260"/>
      <c r="C3367" s="260"/>
      <c r="D3367" s="260"/>
      <c r="E3367"/>
      <c r="F3367" s="108"/>
      <c r="G3367" s="122"/>
      <c r="H3367"/>
      <c r="I3367"/>
      <c r="J3367"/>
    </row>
    <row r="3368" spans="2:10" x14ac:dyDescent="0.25">
      <c r="B3368" s="260"/>
      <c r="C3368" s="260"/>
      <c r="D3368" s="260"/>
      <c r="E3368"/>
      <c r="F3368" s="108"/>
      <c r="G3368" s="122"/>
      <c r="H3368"/>
      <c r="I3368"/>
      <c r="J3368"/>
    </row>
    <row r="3369" spans="2:10" x14ac:dyDescent="0.25">
      <c r="B3369" s="260"/>
      <c r="C3369" s="260"/>
      <c r="D3369" s="260"/>
      <c r="E3369"/>
      <c r="F3369" s="108"/>
      <c r="G3369" s="122"/>
      <c r="H3369"/>
      <c r="I3369"/>
      <c r="J3369"/>
    </row>
    <row r="3370" spans="2:10" x14ac:dyDescent="0.25">
      <c r="B3370" s="260"/>
      <c r="C3370" s="260"/>
      <c r="D3370" s="260"/>
      <c r="E3370"/>
      <c r="F3370" s="108"/>
      <c r="G3370" s="122"/>
      <c r="H3370"/>
      <c r="I3370"/>
      <c r="J3370"/>
    </row>
    <row r="3371" spans="2:10" x14ac:dyDescent="0.25">
      <c r="B3371" s="260"/>
      <c r="C3371" s="260"/>
      <c r="D3371" s="260"/>
      <c r="E3371"/>
      <c r="F3371" s="108"/>
      <c r="G3371" s="122"/>
      <c r="H3371"/>
      <c r="I3371"/>
      <c r="J3371"/>
    </row>
    <row r="3372" spans="2:10" x14ac:dyDescent="0.25">
      <c r="B3372" s="260"/>
      <c r="C3372" s="260"/>
      <c r="D3372" s="260"/>
      <c r="E3372"/>
      <c r="F3372" s="108"/>
      <c r="G3372" s="122"/>
      <c r="H3372"/>
      <c r="I3372"/>
      <c r="J3372"/>
    </row>
    <row r="3373" spans="2:10" x14ac:dyDescent="0.25">
      <c r="B3373" s="260"/>
      <c r="C3373" s="260"/>
      <c r="D3373" s="260"/>
      <c r="E3373"/>
      <c r="F3373" s="108"/>
      <c r="G3373" s="122"/>
      <c r="H3373"/>
      <c r="I3373"/>
      <c r="J3373"/>
    </row>
    <row r="3374" spans="2:10" x14ac:dyDescent="0.25">
      <c r="B3374" s="260"/>
      <c r="C3374" s="260"/>
      <c r="D3374" s="260"/>
      <c r="E3374"/>
      <c r="F3374" s="108"/>
      <c r="G3374" s="122"/>
      <c r="H3374"/>
      <c r="I3374"/>
      <c r="J3374"/>
    </row>
    <row r="3375" spans="2:10" x14ac:dyDescent="0.25">
      <c r="B3375" s="260"/>
      <c r="C3375" s="260"/>
      <c r="D3375" s="260"/>
      <c r="E3375"/>
      <c r="F3375" s="108"/>
      <c r="G3375" s="122"/>
      <c r="H3375"/>
      <c r="I3375"/>
      <c r="J3375"/>
    </row>
    <row r="3376" spans="2:10" x14ac:dyDescent="0.25">
      <c r="B3376" s="260"/>
      <c r="C3376" s="260"/>
      <c r="D3376" s="260"/>
      <c r="E3376"/>
      <c r="F3376" s="108"/>
      <c r="G3376" s="122"/>
      <c r="H3376"/>
      <c r="I3376"/>
      <c r="J3376"/>
    </row>
    <row r="3377" spans="2:10" x14ac:dyDescent="0.25">
      <c r="B3377" s="260"/>
      <c r="C3377" s="260"/>
      <c r="D3377" s="260"/>
      <c r="E3377"/>
      <c r="F3377" s="108"/>
      <c r="G3377" s="122"/>
      <c r="H3377"/>
      <c r="I3377"/>
      <c r="J3377"/>
    </row>
    <row r="3378" spans="2:10" x14ac:dyDescent="0.25">
      <c r="B3378" s="260"/>
      <c r="C3378" s="260"/>
      <c r="D3378" s="260"/>
      <c r="E3378"/>
      <c r="F3378" s="108"/>
      <c r="G3378" s="122"/>
      <c r="H3378"/>
      <c r="I3378"/>
      <c r="J3378"/>
    </row>
    <row r="3379" spans="2:10" x14ac:dyDescent="0.25">
      <c r="B3379" s="260"/>
      <c r="C3379" s="260"/>
      <c r="D3379" s="260"/>
      <c r="E3379"/>
      <c r="F3379" s="108"/>
      <c r="G3379" s="122"/>
      <c r="H3379"/>
      <c r="I3379"/>
      <c r="J3379"/>
    </row>
    <row r="3380" spans="2:10" x14ac:dyDescent="0.25">
      <c r="B3380" s="260"/>
      <c r="C3380" s="260"/>
      <c r="D3380" s="260"/>
      <c r="E3380"/>
      <c r="F3380" s="108"/>
      <c r="G3380" s="122"/>
      <c r="H3380"/>
      <c r="I3380"/>
      <c r="J3380"/>
    </row>
    <row r="3381" spans="2:10" x14ac:dyDescent="0.25">
      <c r="B3381" s="260"/>
      <c r="C3381" s="260"/>
      <c r="D3381" s="260"/>
      <c r="E3381"/>
      <c r="F3381" s="108"/>
      <c r="G3381" s="122"/>
      <c r="H3381"/>
      <c r="I3381"/>
      <c r="J3381"/>
    </row>
    <row r="3382" spans="2:10" x14ac:dyDescent="0.25">
      <c r="B3382" s="260"/>
      <c r="C3382" s="260"/>
      <c r="D3382" s="260"/>
      <c r="E3382"/>
      <c r="F3382" s="108"/>
      <c r="G3382" s="122"/>
      <c r="H3382"/>
      <c r="I3382"/>
      <c r="J3382"/>
    </row>
    <row r="3383" spans="2:10" x14ac:dyDescent="0.25">
      <c r="B3383" s="260"/>
      <c r="C3383" s="260"/>
      <c r="D3383" s="260"/>
      <c r="E3383"/>
      <c r="F3383" s="108"/>
      <c r="G3383" s="122"/>
      <c r="H3383"/>
      <c r="I3383"/>
      <c r="J3383"/>
    </row>
    <row r="3384" spans="2:10" x14ac:dyDescent="0.25">
      <c r="B3384" s="260"/>
      <c r="C3384" s="260"/>
      <c r="D3384" s="260"/>
      <c r="E3384"/>
      <c r="F3384" s="108"/>
      <c r="G3384" s="122"/>
      <c r="H3384"/>
      <c r="I3384"/>
      <c r="J3384"/>
    </row>
    <row r="3385" spans="2:10" x14ac:dyDescent="0.25">
      <c r="B3385" s="260"/>
      <c r="C3385" s="260"/>
      <c r="D3385" s="260"/>
      <c r="E3385"/>
      <c r="F3385" s="108"/>
      <c r="G3385" s="122"/>
      <c r="H3385"/>
      <c r="I3385"/>
      <c r="J3385"/>
    </row>
    <row r="3386" spans="2:10" x14ac:dyDescent="0.25">
      <c r="B3386" s="260"/>
      <c r="C3386" s="260"/>
      <c r="D3386" s="260"/>
      <c r="E3386"/>
      <c r="F3386" s="108"/>
      <c r="G3386" s="122"/>
      <c r="H3386"/>
      <c r="I3386"/>
      <c r="J3386"/>
    </row>
    <row r="3387" spans="2:10" x14ac:dyDescent="0.25">
      <c r="B3387" s="260"/>
      <c r="C3387" s="260"/>
      <c r="D3387" s="260"/>
      <c r="E3387"/>
      <c r="F3387" s="108"/>
      <c r="G3387" s="122"/>
      <c r="H3387"/>
      <c r="I3387"/>
      <c r="J3387"/>
    </row>
    <row r="3388" spans="2:10" x14ac:dyDescent="0.25">
      <c r="B3388" s="260"/>
      <c r="C3388" s="260"/>
      <c r="D3388" s="260"/>
      <c r="E3388"/>
      <c r="F3388" s="108"/>
      <c r="G3388" s="122"/>
      <c r="H3388"/>
      <c r="I3388"/>
      <c r="J3388"/>
    </row>
    <row r="3389" spans="2:10" x14ac:dyDescent="0.25">
      <c r="B3389" s="260"/>
      <c r="C3389" s="260"/>
      <c r="D3389" s="260"/>
      <c r="E3389"/>
      <c r="F3389" s="108"/>
      <c r="G3389" s="122"/>
      <c r="H3389"/>
      <c r="I3389"/>
      <c r="J3389"/>
    </row>
    <row r="3390" spans="2:10" x14ac:dyDescent="0.25">
      <c r="B3390" s="260"/>
      <c r="C3390" s="260"/>
      <c r="D3390" s="260"/>
      <c r="E3390"/>
      <c r="F3390" s="108"/>
      <c r="G3390" s="122"/>
      <c r="H3390"/>
      <c r="I3390"/>
      <c r="J3390"/>
    </row>
    <row r="3391" spans="2:10" x14ac:dyDescent="0.25">
      <c r="B3391" s="260"/>
      <c r="C3391" s="260"/>
      <c r="D3391" s="260"/>
      <c r="E3391"/>
      <c r="F3391" s="108"/>
      <c r="G3391" s="122"/>
      <c r="H3391"/>
      <c r="I3391"/>
      <c r="J3391"/>
    </row>
    <row r="3392" spans="2:10" x14ac:dyDescent="0.25">
      <c r="B3392" s="260"/>
      <c r="C3392" s="260"/>
      <c r="D3392" s="260"/>
      <c r="E3392"/>
      <c r="F3392" s="108"/>
      <c r="G3392" s="122"/>
      <c r="H3392"/>
      <c r="I3392"/>
      <c r="J3392"/>
    </row>
    <row r="3393" spans="2:10" x14ac:dyDescent="0.25">
      <c r="B3393" s="260"/>
      <c r="C3393" s="260"/>
      <c r="D3393" s="260"/>
      <c r="E3393"/>
      <c r="F3393" s="108"/>
      <c r="G3393" s="122"/>
      <c r="H3393"/>
      <c r="I3393"/>
      <c r="J3393"/>
    </row>
    <row r="3394" spans="2:10" x14ac:dyDescent="0.25">
      <c r="B3394" s="260"/>
      <c r="C3394" s="260"/>
      <c r="D3394" s="260"/>
      <c r="E3394"/>
      <c r="F3394" s="108"/>
      <c r="G3394" s="122"/>
      <c r="H3394"/>
      <c r="I3394"/>
      <c r="J3394"/>
    </row>
    <row r="3395" spans="2:10" x14ac:dyDescent="0.25">
      <c r="B3395" s="260"/>
      <c r="C3395" s="260"/>
      <c r="D3395" s="260"/>
      <c r="E3395"/>
      <c r="F3395" s="108"/>
      <c r="G3395" s="122"/>
      <c r="H3395"/>
      <c r="I3395"/>
      <c r="J3395"/>
    </row>
    <row r="3396" spans="2:10" x14ac:dyDescent="0.25">
      <c r="B3396" s="260"/>
      <c r="C3396" s="260"/>
      <c r="D3396" s="260"/>
      <c r="E3396"/>
      <c r="F3396" s="108"/>
      <c r="G3396" s="122"/>
      <c r="H3396"/>
      <c r="I3396"/>
      <c r="J3396"/>
    </row>
    <row r="3397" spans="2:10" x14ac:dyDescent="0.25">
      <c r="B3397" s="260"/>
      <c r="C3397" s="260"/>
      <c r="D3397" s="260"/>
      <c r="E3397"/>
      <c r="F3397" s="108"/>
      <c r="G3397" s="122"/>
      <c r="H3397"/>
      <c r="I3397"/>
      <c r="J3397"/>
    </row>
    <row r="3398" spans="2:10" x14ac:dyDescent="0.25">
      <c r="B3398" s="260"/>
      <c r="C3398" s="260"/>
      <c r="D3398" s="260"/>
      <c r="E3398"/>
      <c r="F3398" s="108"/>
      <c r="G3398" s="122"/>
      <c r="H3398"/>
      <c r="I3398"/>
      <c r="J3398"/>
    </row>
    <row r="3399" spans="2:10" x14ac:dyDescent="0.25">
      <c r="B3399" s="260"/>
      <c r="C3399" s="260"/>
      <c r="D3399" s="260"/>
      <c r="E3399"/>
      <c r="F3399" s="108"/>
      <c r="G3399" s="122"/>
      <c r="H3399"/>
      <c r="I3399"/>
      <c r="J3399"/>
    </row>
    <row r="3400" spans="2:10" x14ac:dyDescent="0.25">
      <c r="B3400" s="260"/>
      <c r="C3400" s="260"/>
      <c r="D3400" s="260"/>
      <c r="E3400"/>
      <c r="F3400" s="108"/>
      <c r="G3400" s="122"/>
      <c r="H3400"/>
      <c r="I3400"/>
      <c r="J3400"/>
    </row>
    <row r="3401" spans="2:10" x14ac:dyDescent="0.25">
      <c r="B3401" s="260"/>
      <c r="C3401" s="260"/>
      <c r="D3401" s="260"/>
      <c r="E3401"/>
      <c r="F3401" s="108"/>
      <c r="G3401" s="122"/>
      <c r="H3401"/>
      <c r="I3401"/>
      <c r="J3401"/>
    </row>
    <row r="3402" spans="2:10" x14ac:dyDescent="0.25">
      <c r="B3402" s="260"/>
      <c r="C3402" s="260"/>
      <c r="D3402" s="260"/>
      <c r="E3402"/>
      <c r="F3402" s="108"/>
      <c r="G3402" s="122"/>
      <c r="H3402"/>
      <c r="I3402"/>
      <c r="J3402"/>
    </row>
    <row r="3403" spans="2:10" x14ac:dyDescent="0.25">
      <c r="B3403" s="260"/>
      <c r="C3403" s="260"/>
      <c r="D3403" s="260"/>
      <c r="E3403"/>
      <c r="F3403" s="108"/>
      <c r="G3403" s="122"/>
      <c r="H3403"/>
      <c r="I3403"/>
      <c r="J3403"/>
    </row>
    <row r="3404" spans="2:10" x14ac:dyDescent="0.25">
      <c r="B3404" s="260"/>
      <c r="C3404" s="260"/>
      <c r="D3404" s="260"/>
      <c r="E3404"/>
      <c r="F3404" s="108"/>
      <c r="G3404" s="122"/>
      <c r="H3404"/>
      <c r="I3404"/>
      <c r="J3404"/>
    </row>
    <row r="3405" spans="2:10" x14ac:dyDescent="0.25">
      <c r="B3405" s="260"/>
      <c r="C3405" s="260"/>
      <c r="D3405" s="260"/>
      <c r="E3405"/>
      <c r="F3405" s="108"/>
      <c r="G3405" s="122"/>
      <c r="H3405"/>
      <c r="I3405"/>
      <c r="J3405"/>
    </row>
    <row r="3406" spans="2:10" x14ac:dyDescent="0.25">
      <c r="B3406" s="260"/>
      <c r="C3406" s="260"/>
      <c r="D3406" s="260"/>
      <c r="E3406"/>
      <c r="F3406" s="108"/>
      <c r="G3406" s="122"/>
      <c r="H3406"/>
      <c r="I3406"/>
      <c r="J3406"/>
    </row>
    <row r="3407" spans="2:10" x14ac:dyDescent="0.25">
      <c r="B3407" s="260"/>
      <c r="C3407" s="260"/>
      <c r="D3407" s="260"/>
      <c r="E3407"/>
      <c r="F3407" s="108"/>
      <c r="G3407" s="122"/>
      <c r="H3407"/>
      <c r="I3407"/>
      <c r="J3407"/>
    </row>
    <row r="3408" spans="2:10" x14ac:dyDescent="0.25">
      <c r="B3408" s="260"/>
      <c r="C3408" s="260"/>
      <c r="D3408" s="260"/>
      <c r="E3408"/>
      <c r="F3408" s="108"/>
      <c r="G3408" s="122"/>
      <c r="H3408"/>
      <c r="I3408"/>
      <c r="J3408"/>
    </row>
    <row r="3409" spans="2:10" x14ac:dyDescent="0.25">
      <c r="B3409" s="260"/>
      <c r="C3409" s="260"/>
      <c r="D3409" s="260"/>
      <c r="E3409"/>
      <c r="F3409" s="108"/>
      <c r="G3409" s="122"/>
      <c r="H3409"/>
      <c r="I3409"/>
      <c r="J3409"/>
    </row>
    <row r="3410" spans="2:10" x14ac:dyDescent="0.25">
      <c r="B3410" s="260"/>
      <c r="C3410" s="260"/>
      <c r="D3410" s="260"/>
      <c r="E3410"/>
      <c r="F3410" s="108"/>
      <c r="G3410" s="122"/>
      <c r="H3410"/>
      <c r="I3410"/>
      <c r="J3410"/>
    </row>
    <row r="3411" spans="2:10" x14ac:dyDescent="0.25">
      <c r="B3411" s="260"/>
      <c r="C3411" s="260"/>
      <c r="D3411" s="260"/>
      <c r="E3411"/>
      <c r="F3411" s="108"/>
      <c r="G3411" s="122"/>
      <c r="H3411"/>
      <c r="I3411"/>
      <c r="J3411"/>
    </row>
    <row r="3412" spans="2:10" x14ac:dyDescent="0.25">
      <c r="B3412" s="260"/>
      <c r="C3412" s="260"/>
      <c r="D3412" s="260"/>
      <c r="E3412"/>
      <c r="F3412" s="108"/>
      <c r="G3412" s="122"/>
      <c r="H3412"/>
      <c r="I3412"/>
      <c r="J3412"/>
    </row>
    <row r="3413" spans="2:10" x14ac:dyDescent="0.25">
      <c r="B3413" s="260"/>
      <c r="C3413" s="260"/>
      <c r="D3413" s="260"/>
      <c r="E3413"/>
      <c r="F3413" s="108"/>
      <c r="G3413" s="122"/>
      <c r="H3413"/>
      <c r="I3413"/>
      <c r="J3413"/>
    </row>
    <row r="3414" spans="2:10" x14ac:dyDescent="0.25">
      <c r="B3414" s="260"/>
      <c r="C3414" s="260"/>
      <c r="D3414" s="260"/>
      <c r="E3414"/>
      <c r="F3414" s="108"/>
      <c r="G3414" s="122"/>
      <c r="H3414"/>
      <c r="I3414"/>
      <c r="J3414"/>
    </row>
    <row r="3415" spans="2:10" x14ac:dyDescent="0.25">
      <c r="B3415" s="260"/>
      <c r="C3415" s="260"/>
      <c r="D3415" s="260"/>
      <c r="E3415"/>
      <c r="F3415" s="108"/>
      <c r="G3415" s="122"/>
      <c r="H3415"/>
      <c r="I3415"/>
      <c r="J3415"/>
    </row>
    <row r="3416" spans="2:10" x14ac:dyDescent="0.25">
      <c r="B3416" s="260"/>
      <c r="C3416" s="260"/>
      <c r="D3416" s="260"/>
      <c r="E3416"/>
      <c r="F3416" s="108"/>
      <c r="G3416" s="122"/>
      <c r="H3416"/>
      <c r="I3416"/>
      <c r="J3416"/>
    </row>
    <row r="3417" spans="2:10" x14ac:dyDescent="0.25">
      <c r="B3417" s="260"/>
      <c r="C3417" s="260"/>
      <c r="D3417" s="260"/>
      <c r="E3417"/>
      <c r="F3417" s="108"/>
      <c r="G3417" s="122"/>
      <c r="H3417"/>
      <c r="I3417"/>
      <c r="J3417"/>
    </row>
    <row r="3418" spans="2:10" x14ac:dyDescent="0.25">
      <c r="B3418" s="260"/>
      <c r="C3418" s="260"/>
      <c r="D3418" s="260"/>
      <c r="E3418"/>
      <c r="F3418" s="108"/>
      <c r="G3418" s="122"/>
      <c r="H3418"/>
      <c r="I3418"/>
      <c r="J3418"/>
    </row>
    <row r="3419" spans="2:10" x14ac:dyDescent="0.25">
      <c r="B3419" s="260"/>
      <c r="C3419" s="260"/>
      <c r="D3419" s="260"/>
      <c r="E3419"/>
      <c r="F3419" s="108"/>
      <c r="G3419" s="122"/>
      <c r="H3419"/>
      <c r="I3419"/>
      <c r="J3419"/>
    </row>
    <row r="3420" spans="2:10" x14ac:dyDescent="0.25">
      <c r="B3420" s="260"/>
      <c r="C3420" s="260"/>
      <c r="D3420" s="260"/>
      <c r="E3420"/>
      <c r="F3420" s="108"/>
      <c r="G3420" s="122"/>
      <c r="H3420"/>
      <c r="I3420"/>
      <c r="J3420"/>
    </row>
    <row r="3421" spans="2:10" x14ac:dyDescent="0.25">
      <c r="B3421" s="260"/>
      <c r="C3421" s="260"/>
      <c r="D3421" s="260"/>
      <c r="E3421"/>
      <c r="F3421" s="108"/>
      <c r="G3421" s="122"/>
      <c r="H3421"/>
      <c r="I3421"/>
      <c r="J3421"/>
    </row>
    <row r="3422" spans="2:10" x14ac:dyDescent="0.25">
      <c r="B3422" s="260"/>
      <c r="C3422" s="260"/>
      <c r="D3422" s="260"/>
      <c r="E3422"/>
      <c r="F3422" s="108"/>
      <c r="G3422" s="122"/>
      <c r="H3422"/>
      <c r="I3422"/>
      <c r="J3422"/>
    </row>
    <row r="3423" spans="2:10" x14ac:dyDescent="0.25">
      <c r="B3423" s="260"/>
      <c r="C3423" s="260"/>
      <c r="D3423" s="260"/>
      <c r="E3423"/>
      <c r="F3423" s="108"/>
      <c r="G3423" s="122"/>
      <c r="H3423"/>
      <c r="I3423"/>
      <c r="J3423"/>
    </row>
    <row r="3424" spans="2:10" x14ac:dyDescent="0.25">
      <c r="B3424" s="260"/>
      <c r="C3424" s="260"/>
      <c r="D3424" s="260"/>
      <c r="E3424"/>
      <c r="F3424" s="108"/>
      <c r="G3424" s="122"/>
      <c r="H3424"/>
      <c r="I3424"/>
      <c r="J3424"/>
    </row>
    <row r="3425" spans="2:10" x14ac:dyDescent="0.25">
      <c r="B3425" s="260"/>
      <c r="C3425" s="260"/>
      <c r="D3425" s="260"/>
      <c r="E3425"/>
      <c r="F3425" s="108"/>
      <c r="G3425" s="122"/>
      <c r="H3425"/>
      <c r="I3425"/>
      <c r="J3425"/>
    </row>
    <row r="3426" spans="2:10" x14ac:dyDescent="0.25">
      <c r="B3426" s="260"/>
      <c r="C3426" s="260"/>
      <c r="D3426" s="260"/>
      <c r="E3426"/>
      <c r="F3426" s="108"/>
      <c r="G3426" s="122"/>
      <c r="H3426"/>
      <c r="I3426"/>
      <c r="J3426"/>
    </row>
    <row r="3427" spans="2:10" x14ac:dyDescent="0.25">
      <c r="B3427" s="260"/>
      <c r="C3427" s="260"/>
      <c r="D3427" s="260"/>
      <c r="E3427"/>
      <c r="F3427" s="108"/>
      <c r="G3427" s="122"/>
      <c r="H3427"/>
      <c r="I3427"/>
      <c r="J3427"/>
    </row>
    <row r="3428" spans="2:10" x14ac:dyDescent="0.25">
      <c r="B3428" s="260"/>
      <c r="C3428" s="260"/>
      <c r="D3428" s="260"/>
      <c r="E3428"/>
      <c r="F3428" s="108"/>
      <c r="G3428" s="122"/>
      <c r="H3428"/>
      <c r="I3428"/>
      <c r="J3428"/>
    </row>
    <row r="3429" spans="2:10" x14ac:dyDescent="0.25">
      <c r="B3429" s="260"/>
      <c r="C3429" s="260"/>
      <c r="D3429" s="260"/>
      <c r="E3429"/>
      <c r="F3429" s="108"/>
      <c r="G3429" s="122"/>
      <c r="H3429"/>
      <c r="I3429"/>
      <c r="J3429"/>
    </row>
    <row r="3430" spans="2:10" x14ac:dyDescent="0.25">
      <c r="B3430" s="260"/>
      <c r="C3430" s="260"/>
      <c r="D3430" s="260"/>
      <c r="E3430"/>
      <c r="F3430" s="108"/>
      <c r="G3430" s="122"/>
      <c r="H3430"/>
      <c r="I3430"/>
      <c r="J3430"/>
    </row>
    <row r="3431" spans="2:10" x14ac:dyDescent="0.25">
      <c r="B3431" s="260"/>
      <c r="C3431" s="260"/>
      <c r="D3431" s="260"/>
      <c r="E3431"/>
      <c r="F3431" s="108"/>
      <c r="G3431" s="122"/>
      <c r="H3431"/>
      <c r="I3431"/>
      <c r="J3431"/>
    </row>
    <row r="3432" spans="2:10" x14ac:dyDescent="0.25">
      <c r="B3432" s="260"/>
      <c r="C3432" s="260"/>
      <c r="D3432" s="260"/>
      <c r="E3432"/>
      <c r="F3432" s="108"/>
      <c r="G3432" s="122"/>
      <c r="H3432"/>
      <c r="I3432"/>
      <c r="J3432"/>
    </row>
    <row r="3433" spans="2:10" x14ac:dyDescent="0.25">
      <c r="B3433" s="260"/>
      <c r="C3433" s="260"/>
      <c r="D3433" s="260"/>
      <c r="E3433"/>
      <c r="F3433" s="108"/>
      <c r="G3433" s="122"/>
      <c r="H3433"/>
      <c r="I3433"/>
      <c r="J3433"/>
    </row>
    <row r="3434" spans="2:10" x14ac:dyDescent="0.25">
      <c r="B3434" s="260"/>
      <c r="C3434" s="260"/>
      <c r="D3434" s="260"/>
      <c r="E3434"/>
      <c r="F3434" s="108"/>
      <c r="G3434" s="122"/>
      <c r="H3434"/>
      <c r="I3434"/>
      <c r="J3434"/>
    </row>
    <row r="3435" spans="2:10" x14ac:dyDescent="0.25">
      <c r="B3435" s="260"/>
      <c r="C3435" s="260"/>
      <c r="D3435" s="260"/>
      <c r="E3435"/>
      <c r="F3435" s="108"/>
      <c r="G3435" s="122"/>
      <c r="H3435"/>
      <c r="I3435"/>
      <c r="J3435"/>
    </row>
    <row r="3436" spans="2:10" x14ac:dyDescent="0.25">
      <c r="B3436" s="260"/>
      <c r="C3436" s="260"/>
      <c r="D3436" s="260"/>
      <c r="E3436"/>
      <c r="F3436" s="108"/>
      <c r="G3436" s="122"/>
      <c r="H3436"/>
      <c r="I3436"/>
      <c r="J3436"/>
    </row>
    <row r="3437" spans="2:10" x14ac:dyDescent="0.25">
      <c r="B3437" s="260"/>
      <c r="C3437" s="260"/>
      <c r="D3437" s="260"/>
      <c r="E3437"/>
      <c r="F3437" s="108"/>
      <c r="G3437" s="122"/>
      <c r="H3437"/>
      <c r="I3437"/>
      <c r="J3437"/>
    </row>
    <row r="3438" spans="2:10" x14ac:dyDescent="0.25">
      <c r="B3438" s="260"/>
      <c r="C3438" s="260"/>
      <c r="D3438" s="260"/>
      <c r="E3438"/>
      <c r="F3438" s="108"/>
      <c r="G3438" s="122"/>
      <c r="H3438"/>
      <c r="I3438"/>
      <c r="J3438"/>
    </row>
    <row r="3439" spans="2:10" x14ac:dyDescent="0.25">
      <c r="B3439" s="260"/>
      <c r="C3439" s="260"/>
      <c r="D3439" s="260"/>
      <c r="E3439"/>
      <c r="F3439" s="108"/>
      <c r="G3439" s="122"/>
      <c r="H3439"/>
      <c r="I3439"/>
      <c r="J3439"/>
    </row>
    <row r="3440" spans="2:10" x14ac:dyDescent="0.25">
      <c r="B3440" s="260"/>
      <c r="C3440" s="260"/>
      <c r="D3440" s="260"/>
      <c r="E3440"/>
      <c r="F3440" s="108"/>
      <c r="G3440" s="122"/>
      <c r="H3440"/>
      <c r="I3440"/>
      <c r="J3440"/>
    </row>
    <row r="3441" spans="2:10" x14ac:dyDescent="0.25">
      <c r="B3441" s="260"/>
      <c r="C3441" s="260"/>
      <c r="D3441" s="260"/>
      <c r="E3441"/>
      <c r="F3441" s="108"/>
      <c r="G3441" s="122"/>
      <c r="H3441"/>
      <c r="I3441"/>
      <c r="J3441"/>
    </row>
    <row r="3442" spans="2:10" x14ac:dyDescent="0.25">
      <c r="B3442" s="260"/>
      <c r="C3442" s="260"/>
      <c r="D3442" s="260"/>
      <c r="E3442"/>
      <c r="F3442" s="108"/>
      <c r="G3442" s="122"/>
      <c r="H3442"/>
      <c r="I3442"/>
      <c r="J3442"/>
    </row>
    <row r="3443" spans="2:10" x14ac:dyDescent="0.25">
      <c r="B3443" s="260"/>
      <c r="C3443" s="260"/>
      <c r="D3443" s="260"/>
      <c r="E3443"/>
      <c r="F3443" s="108"/>
      <c r="G3443" s="122"/>
      <c r="H3443"/>
      <c r="I3443"/>
      <c r="J3443"/>
    </row>
    <row r="3444" spans="2:10" x14ac:dyDescent="0.25">
      <c r="B3444" s="260"/>
      <c r="C3444" s="260"/>
      <c r="D3444" s="260"/>
      <c r="E3444"/>
      <c r="F3444" s="108"/>
      <c r="G3444" s="122"/>
      <c r="H3444"/>
      <c r="I3444"/>
      <c r="J3444"/>
    </row>
    <row r="3445" spans="2:10" x14ac:dyDescent="0.25">
      <c r="B3445" s="260"/>
      <c r="C3445" s="260"/>
      <c r="D3445" s="260"/>
      <c r="E3445"/>
      <c r="F3445" s="108"/>
      <c r="G3445" s="122"/>
      <c r="H3445"/>
      <c r="I3445"/>
      <c r="J3445"/>
    </row>
    <row r="3446" spans="2:10" x14ac:dyDescent="0.25">
      <c r="B3446" s="260"/>
      <c r="C3446" s="260"/>
      <c r="D3446" s="260"/>
      <c r="E3446"/>
      <c r="F3446" s="108"/>
      <c r="G3446" s="122"/>
      <c r="H3446"/>
      <c r="I3446"/>
      <c r="J3446"/>
    </row>
    <row r="3447" spans="2:10" x14ac:dyDescent="0.25">
      <c r="B3447" s="260"/>
      <c r="C3447" s="260"/>
      <c r="D3447" s="260"/>
      <c r="E3447"/>
      <c r="F3447" s="108"/>
      <c r="G3447" s="122"/>
      <c r="H3447"/>
      <c r="I3447"/>
      <c r="J3447"/>
    </row>
    <row r="3448" spans="2:10" x14ac:dyDescent="0.25">
      <c r="B3448" s="260"/>
      <c r="C3448" s="260"/>
      <c r="D3448" s="260"/>
      <c r="E3448"/>
      <c r="F3448" s="108"/>
      <c r="G3448" s="122"/>
      <c r="H3448"/>
      <c r="I3448"/>
      <c r="J3448"/>
    </row>
    <row r="3449" spans="2:10" x14ac:dyDescent="0.25">
      <c r="B3449" s="260"/>
      <c r="C3449" s="260"/>
      <c r="D3449" s="260"/>
      <c r="E3449"/>
      <c r="F3449" s="108"/>
      <c r="G3449" s="122"/>
      <c r="H3449"/>
      <c r="I3449"/>
      <c r="J3449"/>
    </row>
    <row r="3450" spans="2:10" x14ac:dyDescent="0.25">
      <c r="B3450" s="260"/>
      <c r="C3450" s="260"/>
      <c r="D3450" s="260"/>
      <c r="E3450"/>
      <c r="F3450" s="108"/>
      <c r="G3450" s="122"/>
      <c r="H3450"/>
      <c r="I3450"/>
      <c r="J3450"/>
    </row>
    <row r="3451" spans="2:10" x14ac:dyDescent="0.25">
      <c r="B3451" s="260"/>
      <c r="C3451" s="260"/>
      <c r="D3451" s="260"/>
      <c r="E3451"/>
      <c r="F3451" s="108"/>
      <c r="G3451" s="122"/>
      <c r="H3451"/>
      <c r="I3451"/>
      <c r="J3451"/>
    </row>
    <row r="3452" spans="2:10" x14ac:dyDescent="0.25">
      <c r="B3452" s="260"/>
      <c r="C3452" s="260"/>
      <c r="D3452" s="260"/>
      <c r="E3452"/>
      <c r="F3452" s="108"/>
      <c r="G3452" s="122"/>
      <c r="H3452"/>
      <c r="I3452"/>
      <c r="J3452"/>
    </row>
    <row r="3453" spans="2:10" x14ac:dyDescent="0.25">
      <c r="B3453" s="260"/>
      <c r="C3453" s="260"/>
      <c r="D3453" s="260"/>
      <c r="E3453"/>
      <c r="F3453" s="108"/>
      <c r="G3453" s="122"/>
      <c r="H3453"/>
      <c r="I3453"/>
      <c r="J3453"/>
    </row>
    <row r="3454" spans="2:10" x14ac:dyDescent="0.25">
      <c r="B3454" s="260"/>
      <c r="C3454" s="260"/>
      <c r="D3454" s="260"/>
      <c r="E3454"/>
      <c r="F3454" s="108"/>
      <c r="G3454" s="122"/>
      <c r="H3454"/>
      <c r="I3454"/>
      <c r="J3454"/>
    </row>
    <row r="3455" spans="2:10" x14ac:dyDescent="0.25">
      <c r="B3455" s="260"/>
      <c r="C3455" s="260"/>
      <c r="D3455" s="260"/>
      <c r="E3455"/>
      <c r="F3455" s="108"/>
      <c r="G3455" s="122"/>
      <c r="H3455"/>
      <c r="I3455"/>
      <c r="J3455"/>
    </row>
    <row r="3456" spans="2:10" x14ac:dyDescent="0.25">
      <c r="B3456" s="260"/>
      <c r="C3456" s="260"/>
      <c r="D3456" s="260"/>
      <c r="E3456"/>
      <c r="F3456" s="108"/>
      <c r="G3456" s="122"/>
      <c r="H3456"/>
      <c r="I3456"/>
      <c r="J3456"/>
    </row>
    <row r="3457" spans="2:10" x14ac:dyDescent="0.25">
      <c r="B3457" s="260"/>
      <c r="C3457" s="260"/>
      <c r="D3457" s="260"/>
      <c r="E3457"/>
      <c r="F3457" s="108"/>
      <c r="G3457" s="122"/>
      <c r="H3457"/>
      <c r="I3457"/>
      <c r="J3457"/>
    </row>
    <row r="3458" spans="2:10" x14ac:dyDescent="0.25">
      <c r="B3458" s="260"/>
      <c r="C3458" s="260"/>
      <c r="D3458" s="260"/>
      <c r="E3458"/>
      <c r="F3458" s="108"/>
      <c r="G3458" s="122"/>
      <c r="H3458"/>
      <c r="I3458"/>
      <c r="J3458"/>
    </row>
    <row r="3459" spans="2:10" x14ac:dyDescent="0.25">
      <c r="B3459" s="260"/>
      <c r="C3459" s="260"/>
      <c r="D3459" s="260"/>
      <c r="E3459"/>
      <c r="F3459" s="108"/>
      <c r="G3459" s="122"/>
      <c r="H3459"/>
      <c r="I3459"/>
      <c r="J3459"/>
    </row>
    <row r="3460" spans="2:10" x14ac:dyDescent="0.25">
      <c r="B3460" s="260"/>
      <c r="C3460" s="260"/>
      <c r="D3460" s="260"/>
      <c r="E3460"/>
      <c r="F3460" s="108"/>
      <c r="G3460" s="122"/>
      <c r="H3460"/>
      <c r="I3460"/>
      <c r="J3460"/>
    </row>
    <row r="3461" spans="2:10" x14ac:dyDescent="0.25">
      <c r="B3461" s="260"/>
      <c r="C3461" s="260"/>
      <c r="D3461" s="260"/>
      <c r="E3461"/>
      <c r="F3461" s="108"/>
      <c r="G3461" s="122"/>
      <c r="H3461"/>
      <c r="I3461"/>
      <c r="J3461"/>
    </row>
    <row r="3462" spans="2:10" x14ac:dyDescent="0.25">
      <c r="B3462" s="260"/>
      <c r="C3462" s="260"/>
      <c r="D3462" s="260"/>
      <c r="E3462"/>
      <c r="F3462" s="108"/>
      <c r="G3462" s="122"/>
      <c r="H3462"/>
      <c r="I3462"/>
      <c r="J3462"/>
    </row>
    <row r="3463" spans="2:10" x14ac:dyDescent="0.25">
      <c r="B3463" s="260"/>
      <c r="C3463" s="260"/>
      <c r="D3463" s="260"/>
      <c r="E3463"/>
      <c r="F3463" s="108"/>
      <c r="G3463" s="122"/>
      <c r="H3463"/>
      <c r="I3463"/>
      <c r="J3463"/>
    </row>
    <row r="3464" spans="2:10" x14ac:dyDescent="0.25">
      <c r="B3464" s="260"/>
      <c r="C3464" s="260"/>
      <c r="D3464" s="260"/>
      <c r="E3464"/>
      <c r="F3464" s="108"/>
      <c r="G3464" s="122"/>
      <c r="H3464"/>
      <c r="I3464"/>
      <c r="J3464"/>
    </row>
    <row r="3465" spans="2:10" x14ac:dyDescent="0.25">
      <c r="B3465" s="260"/>
      <c r="C3465" s="260"/>
      <c r="D3465" s="260"/>
      <c r="E3465"/>
      <c r="F3465" s="108"/>
      <c r="G3465" s="122"/>
      <c r="H3465"/>
      <c r="I3465"/>
      <c r="J3465"/>
    </row>
    <row r="3466" spans="2:10" x14ac:dyDescent="0.25">
      <c r="B3466" s="260"/>
      <c r="C3466" s="260"/>
      <c r="D3466" s="260"/>
      <c r="E3466"/>
      <c r="F3466" s="108"/>
      <c r="G3466" s="122"/>
      <c r="H3466"/>
      <c r="I3466"/>
      <c r="J3466"/>
    </row>
    <row r="3467" spans="2:10" x14ac:dyDescent="0.25">
      <c r="B3467" s="260"/>
      <c r="C3467" s="260"/>
      <c r="D3467" s="260"/>
      <c r="E3467"/>
      <c r="F3467" s="108"/>
      <c r="G3467" s="122"/>
      <c r="H3467"/>
      <c r="I3467"/>
      <c r="J3467"/>
    </row>
    <row r="3468" spans="2:10" x14ac:dyDescent="0.25">
      <c r="B3468" s="260"/>
      <c r="C3468" s="260"/>
      <c r="D3468" s="260"/>
      <c r="E3468"/>
      <c r="F3468" s="108"/>
      <c r="G3468" s="122"/>
      <c r="H3468"/>
      <c r="I3468"/>
      <c r="J3468"/>
    </row>
    <row r="3469" spans="2:10" x14ac:dyDescent="0.25">
      <c r="B3469" s="260"/>
      <c r="C3469" s="260"/>
      <c r="D3469" s="260"/>
      <c r="E3469"/>
      <c r="F3469" s="108"/>
      <c r="G3469" s="122"/>
      <c r="H3469"/>
      <c r="I3469"/>
      <c r="J3469"/>
    </row>
    <row r="3470" spans="2:10" x14ac:dyDescent="0.25">
      <c r="B3470" s="260"/>
      <c r="C3470" s="260"/>
      <c r="D3470" s="260"/>
      <c r="E3470"/>
      <c r="F3470" s="108"/>
      <c r="G3470" s="122"/>
      <c r="H3470"/>
      <c r="I3470"/>
      <c r="J3470"/>
    </row>
    <row r="3471" spans="2:10" x14ac:dyDescent="0.25">
      <c r="B3471" s="260"/>
      <c r="C3471" s="260"/>
      <c r="D3471" s="260"/>
      <c r="E3471"/>
      <c r="F3471" s="108"/>
      <c r="G3471" s="122"/>
      <c r="H3471"/>
      <c r="I3471"/>
      <c r="J3471"/>
    </row>
    <row r="3472" spans="2:10" x14ac:dyDescent="0.25">
      <c r="B3472" s="260"/>
      <c r="C3472" s="260"/>
      <c r="D3472" s="260"/>
      <c r="E3472"/>
      <c r="F3472" s="108"/>
      <c r="G3472" s="122"/>
      <c r="H3472"/>
      <c r="I3472"/>
      <c r="J3472"/>
    </row>
    <row r="3473" spans="2:10" x14ac:dyDescent="0.25">
      <c r="B3473" s="260"/>
      <c r="C3473" s="260"/>
      <c r="D3473" s="260"/>
      <c r="E3473"/>
      <c r="F3473" s="108"/>
      <c r="G3473" s="122"/>
      <c r="H3473"/>
      <c r="I3473"/>
      <c r="J3473"/>
    </row>
    <row r="3474" spans="2:10" x14ac:dyDescent="0.25">
      <c r="B3474" s="260"/>
      <c r="C3474" s="260"/>
      <c r="D3474" s="260"/>
      <c r="E3474"/>
      <c r="F3474" s="108"/>
      <c r="G3474" s="122"/>
      <c r="H3474"/>
      <c r="I3474"/>
      <c r="J3474"/>
    </row>
    <row r="3475" spans="2:10" x14ac:dyDescent="0.25">
      <c r="B3475" s="260"/>
      <c r="C3475" s="260"/>
      <c r="D3475" s="260"/>
      <c r="E3475"/>
      <c r="F3475" s="108"/>
      <c r="G3475" s="122"/>
      <c r="H3475"/>
      <c r="I3475"/>
      <c r="J3475"/>
    </row>
    <row r="3476" spans="2:10" x14ac:dyDescent="0.25">
      <c r="B3476" s="260"/>
      <c r="C3476" s="260"/>
      <c r="D3476" s="260"/>
      <c r="E3476"/>
      <c r="F3476" s="108"/>
      <c r="G3476" s="122"/>
      <c r="H3476"/>
      <c r="I3476"/>
      <c r="J3476"/>
    </row>
    <row r="3477" spans="2:10" x14ac:dyDescent="0.25">
      <c r="B3477" s="260"/>
      <c r="C3477" s="260"/>
      <c r="D3477" s="260"/>
      <c r="E3477"/>
      <c r="F3477" s="108"/>
      <c r="G3477" s="122"/>
      <c r="H3477"/>
      <c r="I3477"/>
      <c r="J3477"/>
    </row>
    <row r="3478" spans="2:10" x14ac:dyDescent="0.25">
      <c r="B3478" s="260"/>
      <c r="C3478" s="260"/>
      <c r="D3478" s="260"/>
      <c r="E3478"/>
      <c r="F3478" s="108"/>
      <c r="G3478" s="122"/>
      <c r="H3478"/>
      <c r="I3478"/>
      <c r="J3478"/>
    </row>
    <row r="3479" spans="2:10" x14ac:dyDescent="0.25">
      <c r="B3479" s="260"/>
      <c r="C3479" s="260"/>
      <c r="D3479" s="260"/>
      <c r="E3479"/>
      <c r="F3479" s="108"/>
      <c r="G3479" s="122"/>
      <c r="H3479"/>
      <c r="I3479"/>
      <c r="J3479"/>
    </row>
    <row r="3480" spans="2:10" x14ac:dyDescent="0.25">
      <c r="B3480" s="260"/>
      <c r="C3480" s="260"/>
      <c r="D3480" s="260"/>
      <c r="E3480"/>
      <c r="F3480" s="108"/>
      <c r="G3480" s="122"/>
      <c r="H3480"/>
      <c r="I3480"/>
      <c r="J3480"/>
    </row>
    <row r="3481" spans="2:10" x14ac:dyDescent="0.25">
      <c r="B3481" s="260"/>
      <c r="C3481" s="260"/>
      <c r="D3481" s="260"/>
      <c r="E3481"/>
      <c r="F3481" s="108"/>
      <c r="G3481" s="122"/>
      <c r="H3481"/>
      <c r="I3481"/>
      <c r="J3481"/>
    </row>
    <row r="3482" spans="2:10" x14ac:dyDescent="0.25">
      <c r="B3482" s="260"/>
      <c r="C3482" s="260"/>
      <c r="D3482" s="260"/>
      <c r="E3482"/>
      <c r="F3482" s="108"/>
      <c r="G3482" s="122"/>
      <c r="H3482"/>
      <c r="I3482"/>
      <c r="J3482"/>
    </row>
    <row r="3483" spans="2:10" x14ac:dyDescent="0.25">
      <c r="B3483" s="260"/>
      <c r="C3483" s="260"/>
      <c r="D3483" s="260"/>
      <c r="E3483"/>
      <c r="F3483" s="108"/>
      <c r="G3483" s="122"/>
      <c r="H3483"/>
      <c r="I3483"/>
      <c r="J3483"/>
    </row>
    <row r="3484" spans="2:10" x14ac:dyDescent="0.25">
      <c r="B3484" s="260"/>
      <c r="C3484" s="260"/>
      <c r="D3484" s="260"/>
      <c r="E3484"/>
      <c r="F3484" s="108"/>
      <c r="G3484" s="122"/>
      <c r="H3484"/>
      <c r="I3484"/>
      <c r="J3484"/>
    </row>
    <row r="3485" spans="2:10" x14ac:dyDescent="0.25">
      <c r="B3485" s="260"/>
      <c r="C3485" s="260"/>
      <c r="D3485" s="260"/>
      <c r="E3485"/>
      <c r="F3485" s="108"/>
      <c r="G3485" s="122"/>
      <c r="H3485"/>
      <c r="I3485"/>
      <c r="J3485"/>
    </row>
    <row r="3486" spans="2:10" x14ac:dyDescent="0.25">
      <c r="B3486" s="260"/>
      <c r="C3486" s="260"/>
      <c r="D3486" s="260"/>
      <c r="E3486"/>
      <c r="F3486" s="108"/>
      <c r="G3486" s="122"/>
      <c r="H3486"/>
      <c r="I3486"/>
      <c r="J3486"/>
    </row>
    <row r="3487" spans="2:10" x14ac:dyDescent="0.25">
      <c r="B3487" s="260"/>
      <c r="C3487" s="260"/>
      <c r="D3487" s="260"/>
      <c r="E3487"/>
      <c r="F3487" s="108"/>
      <c r="G3487" s="122"/>
      <c r="H3487"/>
      <c r="I3487"/>
      <c r="J3487"/>
    </row>
    <row r="3488" spans="2:10" x14ac:dyDescent="0.25">
      <c r="B3488" s="260"/>
      <c r="C3488" s="260"/>
      <c r="D3488" s="260"/>
      <c r="E3488"/>
      <c r="F3488" s="108"/>
      <c r="G3488" s="122"/>
      <c r="H3488"/>
      <c r="I3488"/>
      <c r="J3488"/>
    </row>
    <row r="3489" spans="2:10" x14ac:dyDescent="0.25">
      <c r="B3489" s="260"/>
      <c r="C3489" s="260"/>
      <c r="D3489" s="260"/>
      <c r="E3489"/>
      <c r="F3489" s="108"/>
      <c r="G3489" s="122"/>
      <c r="H3489"/>
      <c r="I3489"/>
      <c r="J3489"/>
    </row>
    <row r="3490" spans="2:10" x14ac:dyDescent="0.25">
      <c r="B3490" s="260"/>
      <c r="C3490" s="260"/>
      <c r="D3490" s="260"/>
      <c r="E3490"/>
      <c r="F3490" s="108"/>
      <c r="G3490" s="122"/>
      <c r="H3490"/>
      <c r="I3490"/>
      <c r="J3490"/>
    </row>
    <row r="3491" spans="2:10" x14ac:dyDescent="0.25">
      <c r="B3491" s="260"/>
      <c r="C3491" s="260"/>
      <c r="D3491" s="260"/>
      <c r="E3491"/>
      <c r="F3491" s="108"/>
      <c r="G3491" s="122"/>
      <c r="H3491"/>
      <c r="I3491"/>
      <c r="J3491"/>
    </row>
    <row r="3492" spans="2:10" x14ac:dyDescent="0.25">
      <c r="B3492" s="260"/>
      <c r="C3492" s="260"/>
      <c r="D3492" s="260"/>
      <c r="E3492"/>
      <c r="F3492" s="108"/>
      <c r="G3492" s="122"/>
      <c r="H3492"/>
      <c r="I3492"/>
      <c r="J3492"/>
    </row>
    <row r="3493" spans="2:10" x14ac:dyDescent="0.25">
      <c r="B3493" s="260"/>
      <c r="C3493" s="260"/>
      <c r="D3493" s="260"/>
      <c r="E3493"/>
      <c r="F3493" s="108"/>
      <c r="G3493" s="122"/>
      <c r="H3493"/>
      <c r="I3493"/>
      <c r="J3493"/>
    </row>
    <row r="3494" spans="2:10" x14ac:dyDescent="0.25">
      <c r="B3494" s="260"/>
      <c r="C3494" s="260"/>
      <c r="D3494" s="260"/>
      <c r="E3494"/>
      <c r="F3494" s="108"/>
      <c r="G3494" s="122"/>
      <c r="H3494"/>
      <c r="I3494"/>
      <c r="J3494"/>
    </row>
    <row r="3495" spans="2:10" x14ac:dyDescent="0.25">
      <c r="B3495" s="260"/>
      <c r="C3495" s="260"/>
      <c r="D3495" s="260"/>
      <c r="E3495"/>
      <c r="F3495" s="108"/>
      <c r="G3495" s="122"/>
      <c r="H3495"/>
      <c r="I3495"/>
      <c r="J3495"/>
    </row>
    <row r="3496" spans="2:10" x14ac:dyDescent="0.25">
      <c r="B3496" s="260"/>
      <c r="C3496" s="260"/>
      <c r="D3496" s="260"/>
      <c r="E3496"/>
      <c r="F3496" s="108"/>
      <c r="G3496" s="122"/>
      <c r="H3496"/>
      <c r="I3496"/>
      <c r="J3496"/>
    </row>
    <row r="3497" spans="2:10" x14ac:dyDescent="0.25">
      <c r="B3497" s="260"/>
      <c r="C3497" s="260"/>
      <c r="D3497" s="260"/>
      <c r="E3497"/>
      <c r="F3497" s="108"/>
      <c r="G3497" s="122"/>
      <c r="H3497"/>
      <c r="I3497"/>
      <c r="J3497"/>
    </row>
    <row r="3498" spans="2:10" x14ac:dyDescent="0.25">
      <c r="B3498" s="260"/>
      <c r="C3498" s="260"/>
      <c r="D3498" s="260"/>
      <c r="E3498"/>
      <c r="F3498" s="108"/>
      <c r="G3498" s="122"/>
      <c r="H3498"/>
      <c r="I3498"/>
      <c r="J3498"/>
    </row>
    <row r="3499" spans="2:10" x14ac:dyDescent="0.25">
      <c r="B3499" s="260"/>
      <c r="C3499" s="260"/>
      <c r="D3499" s="260"/>
      <c r="E3499"/>
      <c r="F3499" s="108"/>
      <c r="G3499" s="122"/>
      <c r="H3499"/>
      <c r="I3499"/>
      <c r="J3499"/>
    </row>
    <row r="3500" spans="2:10" x14ac:dyDescent="0.25">
      <c r="B3500" s="260"/>
      <c r="C3500" s="260"/>
      <c r="D3500" s="260"/>
      <c r="E3500"/>
      <c r="F3500" s="108"/>
      <c r="G3500" s="122"/>
      <c r="H3500"/>
      <c r="I3500"/>
      <c r="J3500"/>
    </row>
    <row r="3501" spans="2:10" x14ac:dyDescent="0.25">
      <c r="B3501" s="260"/>
      <c r="C3501" s="260"/>
      <c r="D3501" s="260"/>
      <c r="E3501"/>
      <c r="F3501" s="108"/>
      <c r="G3501" s="122"/>
      <c r="H3501"/>
      <c r="I3501"/>
      <c r="J3501"/>
    </row>
    <row r="3502" spans="2:10" x14ac:dyDescent="0.25">
      <c r="B3502" s="260"/>
      <c r="C3502" s="260"/>
      <c r="D3502" s="260"/>
      <c r="E3502"/>
      <c r="F3502" s="108"/>
      <c r="G3502" s="122"/>
      <c r="H3502"/>
      <c r="I3502"/>
      <c r="J3502"/>
    </row>
    <row r="3503" spans="2:10" x14ac:dyDescent="0.25">
      <c r="B3503" s="260"/>
      <c r="C3503" s="260"/>
      <c r="D3503" s="260"/>
      <c r="E3503"/>
      <c r="F3503" s="108"/>
      <c r="G3503" s="122"/>
      <c r="H3503"/>
      <c r="I3503"/>
      <c r="J3503"/>
    </row>
    <row r="3504" spans="2:10" x14ac:dyDescent="0.25">
      <c r="B3504" s="260"/>
      <c r="C3504" s="260"/>
      <c r="D3504" s="260"/>
      <c r="E3504"/>
      <c r="F3504" s="108"/>
      <c r="G3504" s="122"/>
      <c r="H3504"/>
      <c r="I3504"/>
      <c r="J3504"/>
    </row>
    <row r="3505" spans="2:10" x14ac:dyDescent="0.25">
      <c r="B3505" s="260"/>
      <c r="C3505" s="260"/>
      <c r="D3505" s="260"/>
      <c r="E3505"/>
      <c r="F3505" s="108"/>
      <c r="G3505" s="122"/>
      <c r="H3505"/>
      <c r="I3505"/>
      <c r="J3505"/>
    </row>
    <row r="3506" spans="2:10" x14ac:dyDescent="0.25">
      <c r="B3506" s="260"/>
      <c r="C3506" s="260"/>
      <c r="D3506" s="260"/>
      <c r="E3506"/>
      <c r="F3506" s="108"/>
      <c r="G3506" s="122"/>
      <c r="H3506"/>
      <c r="I3506"/>
      <c r="J3506"/>
    </row>
    <row r="3507" spans="2:10" x14ac:dyDescent="0.25">
      <c r="B3507" s="260"/>
      <c r="C3507" s="260"/>
      <c r="D3507" s="260"/>
      <c r="E3507"/>
      <c r="F3507" s="108"/>
      <c r="G3507" s="122"/>
      <c r="H3507"/>
      <c r="I3507"/>
      <c r="J3507"/>
    </row>
    <row r="3508" spans="2:10" x14ac:dyDescent="0.25">
      <c r="B3508" s="260"/>
      <c r="C3508" s="260"/>
      <c r="D3508" s="260"/>
      <c r="E3508"/>
      <c r="F3508" s="108"/>
      <c r="G3508" s="122"/>
      <c r="H3508"/>
      <c r="I3508"/>
      <c r="J3508"/>
    </row>
    <row r="3509" spans="2:10" x14ac:dyDescent="0.25">
      <c r="B3509" s="260"/>
      <c r="C3509" s="260"/>
      <c r="D3509" s="260"/>
      <c r="E3509"/>
      <c r="F3509" s="108"/>
      <c r="G3509" s="122"/>
      <c r="H3509"/>
      <c r="I3509"/>
      <c r="J3509"/>
    </row>
    <row r="3510" spans="2:10" x14ac:dyDescent="0.25">
      <c r="B3510" s="260"/>
      <c r="C3510" s="260"/>
      <c r="D3510" s="260"/>
      <c r="E3510"/>
      <c r="F3510" s="108"/>
      <c r="G3510" s="122"/>
      <c r="H3510"/>
      <c r="I3510"/>
      <c r="J3510"/>
    </row>
    <row r="3511" spans="2:10" x14ac:dyDescent="0.25">
      <c r="B3511" s="260"/>
      <c r="C3511" s="260"/>
      <c r="D3511" s="260"/>
      <c r="E3511"/>
      <c r="F3511" s="108"/>
      <c r="G3511" s="122"/>
      <c r="H3511"/>
      <c r="I3511"/>
      <c r="J3511"/>
    </row>
    <row r="3512" spans="2:10" x14ac:dyDescent="0.25">
      <c r="B3512" s="260"/>
      <c r="C3512" s="260"/>
      <c r="D3512" s="260"/>
      <c r="E3512"/>
      <c r="F3512" s="108"/>
      <c r="G3512" s="122"/>
      <c r="H3512"/>
      <c r="I3512"/>
      <c r="J3512"/>
    </row>
    <row r="3513" spans="2:10" x14ac:dyDescent="0.25">
      <c r="B3513" s="260"/>
      <c r="C3513" s="260"/>
      <c r="D3513" s="260"/>
      <c r="E3513"/>
      <c r="F3513" s="108"/>
      <c r="G3513" s="122"/>
      <c r="H3513"/>
      <c r="I3513"/>
      <c r="J3513"/>
    </row>
    <row r="3514" spans="2:10" x14ac:dyDescent="0.25">
      <c r="B3514" s="260"/>
      <c r="C3514" s="260"/>
      <c r="D3514" s="260"/>
      <c r="E3514"/>
      <c r="F3514" s="108"/>
      <c r="G3514" s="122"/>
      <c r="H3514"/>
      <c r="I3514"/>
      <c r="J3514"/>
    </row>
    <row r="3515" spans="2:10" x14ac:dyDescent="0.25">
      <c r="B3515" s="260"/>
      <c r="C3515" s="260"/>
      <c r="D3515" s="260"/>
      <c r="E3515"/>
      <c r="F3515" s="108"/>
      <c r="G3515" s="122"/>
      <c r="H3515"/>
      <c r="I3515"/>
      <c r="J3515"/>
    </row>
    <row r="3516" spans="2:10" x14ac:dyDescent="0.25">
      <c r="B3516" s="260"/>
      <c r="C3516" s="260"/>
      <c r="D3516" s="260"/>
      <c r="E3516"/>
      <c r="F3516" s="108"/>
      <c r="G3516" s="122"/>
      <c r="H3516"/>
      <c r="I3516"/>
      <c r="J3516"/>
    </row>
    <row r="3517" spans="2:10" x14ac:dyDescent="0.25">
      <c r="B3517" s="260"/>
      <c r="C3517" s="260"/>
      <c r="D3517" s="260"/>
      <c r="E3517"/>
      <c r="F3517" s="108"/>
      <c r="G3517" s="122"/>
      <c r="H3517"/>
      <c r="I3517"/>
      <c r="J3517"/>
    </row>
    <row r="3518" spans="2:10" x14ac:dyDescent="0.25">
      <c r="B3518" s="260"/>
      <c r="C3518" s="260"/>
      <c r="D3518" s="260"/>
      <c r="E3518"/>
      <c r="F3518" s="108"/>
      <c r="G3518" s="122"/>
      <c r="H3518"/>
      <c r="I3518"/>
      <c r="J3518"/>
    </row>
    <row r="3519" spans="2:10" x14ac:dyDescent="0.25">
      <c r="B3519" s="260"/>
      <c r="C3519" s="260"/>
      <c r="D3519" s="260"/>
      <c r="E3519"/>
      <c r="F3519" s="108"/>
      <c r="G3519" s="122"/>
      <c r="H3519"/>
      <c r="I3519"/>
      <c r="J3519"/>
    </row>
    <row r="3520" spans="2:10" x14ac:dyDescent="0.25">
      <c r="B3520" s="260"/>
      <c r="C3520" s="260"/>
      <c r="D3520" s="260"/>
      <c r="E3520"/>
      <c r="F3520" s="108"/>
      <c r="G3520" s="122"/>
      <c r="H3520"/>
      <c r="I3520"/>
      <c r="J3520"/>
    </row>
    <row r="3521" spans="2:10" x14ac:dyDescent="0.25">
      <c r="B3521" s="260"/>
      <c r="C3521" s="260"/>
      <c r="D3521" s="260"/>
      <c r="E3521"/>
      <c r="F3521" s="108"/>
      <c r="G3521" s="122"/>
      <c r="H3521"/>
      <c r="I3521"/>
      <c r="J3521"/>
    </row>
    <row r="3522" spans="2:10" x14ac:dyDescent="0.25">
      <c r="B3522" s="260"/>
      <c r="C3522" s="260"/>
      <c r="D3522" s="260"/>
      <c r="E3522"/>
      <c r="F3522" s="108"/>
      <c r="G3522" s="122"/>
      <c r="H3522"/>
      <c r="I3522"/>
      <c r="J3522"/>
    </row>
    <row r="3523" spans="2:10" x14ac:dyDescent="0.25">
      <c r="B3523" s="260"/>
      <c r="C3523" s="260"/>
      <c r="D3523" s="260"/>
      <c r="E3523"/>
      <c r="F3523" s="108"/>
      <c r="G3523" s="122"/>
      <c r="H3523"/>
      <c r="I3523"/>
      <c r="J3523"/>
    </row>
    <row r="3524" spans="2:10" x14ac:dyDescent="0.25">
      <c r="B3524" s="260"/>
      <c r="C3524" s="260"/>
      <c r="D3524" s="260"/>
      <c r="E3524"/>
      <c r="F3524" s="108"/>
      <c r="G3524" s="122"/>
      <c r="H3524"/>
      <c r="I3524"/>
      <c r="J3524"/>
    </row>
    <row r="3525" spans="2:10" x14ac:dyDescent="0.25">
      <c r="B3525" s="260"/>
      <c r="C3525" s="260"/>
      <c r="D3525" s="260"/>
      <c r="E3525"/>
      <c r="F3525" s="108"/>
      <c r="G3525" s="122"/>
      <c r="H3525"/>
      <c r="I3525"/>
      <c r="J3525"/>
    </row>
    <row r="3526" spans="2:10" x14ac:dyDescent="0.25">
      <c r="B3526" s="260"/>
      <c r="C3526" s="260"/>
      <c r="D3526" s="260"/>
      <c r="E3526"/>
      <c r="F3526" s="108"/>
      <c r="G3526" s="122"/>
      <c r="H3526"/>
      <c r="I3526"/>
      <c r="J3526"/>
    </row>
    <row r="3527" spans="2:10" x14ac:dyDescent="0.25">
      <c r="B3527" s="260"/>
      <c r="C3527" s="260"/>
      <c r="D3527" s="260"/>
      <c r="E3527"/>
      <c r="F3527" s="108"/>
      <c r="G3527" s="122"/>
      <c r="H3527"/>
      <c r="I3527"/>
      <c r="J3527"/>
    </row>
    <row r="3528" spans="2:10" x14ac:dyDescent="0.25">
      <c r="B3528" s="260"/>
      <c r="C3528" s="260"/>
      <c r="D3528" s="260"/>
      <c r="E3528"/>
      <c r="F3528" s="108"/>
      <c r="G3528" s="122"/>
      <c r="H3528"/>
      <c r="I3528"/>
      <c r="J3528"/>
    </row>
    <row r="3529" spans="2:10" x14ac:dyDescent="0.25">
      <c r="B3529" s="260"/>
      <c r="C3529" s="260"/>
      <c r="D3529" s="260"/>
      <c r="E3529"/>
      <c r="F3529" s="108"/>
      <c r="G3529" s="122"/>
      <c r="H3529"/>
      <c r="I3529"/>
      <c r="J3529"/>
    </row>
    <row r="3530" spans="2:10" x14ac:dyDescent="0.25">
      <c r="B3530" s="260"/>
      <c r="C3530" s="260"/>
      <c r="D3530" s="260"/>
      <c r="E3530"/>
      <c r="F3530" s="108"/>
      <c r="G3530" s="122"/>
      <c r="H3530"/>
      <c r="I3530"/>
      <c r="J3530"/>
    </row>
    <row r="3531" spans="2:10" x14ac:dyDescent="0.25">
      <c r="B3531" s="260"/>
      <c r="C3531" s="260"/>
      <c r="D3531" s="260"/>
      <c r="E3531"/>
      <c r="F3531" s="108"/>
      <c r="G3531" s="122"/>
      <c r="H3531"/>
      <c r="I3531"/>
      <c r="J3531"/>
    </row>
    <row r="3532" spans="2:10" x14ac:dyDescent="0.25">
      <c r="B3532" s="260"/>
      <c r="C3532" s="260"/>
      <c r="D3532" s="260"/>
      <c r="E3532"/>
      <c r="F3532" s="108"/>
      <c r="G3532" s="122"/>
      <c r="H3532"/>
      <c r="I3532"/>
      <c r="J3532"/>
    </row>
    <row r="3533" spans="2:10" x14ac:dyDescent="0.25">
      <c r="B3533" s="260"/>
      <c r="C3533" s="260"/>
      <c r="D3533" s="260"/>
      <c r="E3533"/>
      <c r="F3533" s="108"/>
      <c r="G3533" s="122"/>
      <c r="H3533"/>
      <c r="I3533"/>
      <c r="J3533"/>
    </row>
    <row r="3534" spans="2:10" x14ac:dyDescent="0.25">
      <c r="B3534" s="260"/>
      <c r="C3534" s="260"/>
      <c r="D3534" s="260"/>
      <c r="E3534"/>
      <c r="F3534" s="108"/>
      <c r="G3534" s="122"/>
      <c r="H3534"/>
      <c r="I3534"/>
      <c r="J3534"/>
    </row>
    <row r="3535" spans="2:10" x14ac:dyDescent="0.25">
      <c r="B3535" s="260"/>
      <c r="C3535" s="260"/>
      <c r="D3535" s="260"/>
      <c r="E3535"/>
      <c r="F3535" s="108"/>
      <c r="G3535" s="122"/>
      <c r="H3535"/>
      <c r="I3535"/>
      <c r="J3535"/>
    </row>
    <row r="3536" spans="2:10" x14ac:dyDescent="0.25">
      <c r="B3536" s="260"/>
      <c r="C3536" s="260"/>
      <c r="D3536" s="260"/>
      <c r="E3536"/>
      <c r="F3536" s="108"/>
      <c r="G3536" s="122"/>
      <c r="H3536"/>
      <c r="I3536"/>
      <c r="J3536"/>
    </row>
    <row r="3537" spans="2:10" x14ac:dyDescent="0.25">
      <c r="B3537" s="260"/>
      <c r="C3537" s="260"/>
      <c r="D3537" s="260"/>
      <c r="E3537"/>
      <c r="F3537" s="108"/>
      <c r="G3537" s="122"/>
      <c r="H3537"/>
      <c r="I3537"/>
      <c r="J3537"/>
    </row>
    <row r="3538" spans="2:10" x14ac:dyDescent="0.25">
      <c r="B3538" s="260"/>
      <c r="C3538" s="260"/>
      <c r="D3538" s="260"/>
      <c r="E3538"/>
      <c r="F3538" s="108"/>
      <c r="G3538" s="122"/>
      <c r="H3538"/>
      <c r="I3538"/>
      <c r="J3538"/>
    </row>
    <row r="3539" spans="2:10" x14ac:dyDescent="0.25">
      <c r="B3539" s="260"/>
      <c r="C3539" s="260"/>
      <c r="D3539" s="260"/>
      <c r="E3539"/>
      <c r="F3539" s="108"/>
      <c r="G3539" s="122"/>
      <c r="H3539"/>
      <c r="I3539"/>
      <c r="J3539"/>
    </row>
    <row r="3540" spans="2:10" x14ac:dyDescent="0.25">
      <c r="B3540" s="260"/>
      <c r="C3540" s="260"/>
      <c r="D3540" s="260"/>
      <c r="E3540"/>
      <c r="F3540" s="108"/>
      <c r="G3540" s="122"/>
      <c r="H3540"/>
      <c r="I3540"/>
      <c r="J3540"/>
    </row>
    <row r="3541" spans="2:10" x14ac:dyDescent="0.25">
      <c r="B3541" s="260"/>
      <c r="C3541" s="260"/>
      <c r="D3541" s="260"/>
      <c r="E3541"/>
      <c r="F3541" s="108"/>
      <c r="G3541" s="122"/>
      <c r="H3541"/>
      <c r="I3541"/>
      <c r="J3541"/>
    </row>
    <row r="3542" spans="2:10" x14ac:dyDescent="0.25">
      <c r="B3542" s="260"/>
      <c r="C3542" s="260"/>
      <c r="D3542" s="260"/>
      <c r="E3542"/>
      <c r="F3542" s="108"/>
      <c r="G3542" s="122"/>
      <c r="H3542"/>
      <c r="I3542"/>
      <c r="J3542"/>
    </row>
    <row r="3543" spans="2:10" x14ac:dyDescent="0.25">
      <c r="B3543" s="260"/>
      <c r="C3543" s="260"/>
      <c r="D3543" s="260"/>
      <c r="E3543"/>
      <c r="F3543" s="108"/>
      <c r="G3543" s="122"/>
      <c r="H3543"/>
      <c r="I3543"/>
      <c r="J3543"/>
    </row>
    <row r="3544" spans="2:10" x14ac:dyDescent="0.25">
      <c r="B3544" s="260"/>
      <c r="C3544" s="260"/>
      <c r="D3544" s="260"/>
      <c r="E3544"/>
      <c r="F3544" s="108"/>
      <c r="G3544" s="122"/>
      <c r="H3544"/>
      <c r="I3544"/>
      <c r="J3544"/>
    </row>
    <row r="3545" spans="2:10" x14ac:dyDescent="0.25">
      <c r="B3545" s="260"/>
      <c r="C3545" s="260"/>
      <c r="D3545" s="260"/>
      <c r="E3545"/>
      <c r="F3545" s="108"/>
      <c r="G3545" s="122"/>
      <c r="H3545"/>
      <c r="I3545"/>
      <c r="J3545"/>
    </row>
    <row r="3546" spans="2:10" x14ac:dyDescent="0.25">
      <c r="B3546" s="260"/>
      <c r="C3546" s="260"/>
      <c r="D3546" s="260"/>
      <c r="E3546"/>
      <c r="F3546" s="108"/>
      <c r="G3546" s="122"/>
      <c r="H3546"/>
      <c r="I3546"/>
      <c r="J3546"/>
    </row>
    <row r="3547" spans="2:10" x14ac:dyDescent="0.25">
      <c r="B3547" s="260"/>
      <c r="C3547" s="260"/>
      <c r="D3547" s="260"/>
      <c r="E3547"/>
      <c r="F3547" s="108"/>
      <c r="G3547" s="122"/>
      <c r="H3547"/>
      <c r="I3547"/>
      <c r="J3547"/>
    </row>
    <row r="3548" spans="2:10" x14ac:dyDescent="0.25">
      <c r="B3548" s="260"/>
      <c r="C3548" s="260"/>
      <c r="D3548" s="260"/>
      <c r="E3548"/>
      <c r="F3548" s="108"/>
      <c r="G3548" s="122"/>
      <c r="H3548"/>
      <c r="I3548"/>
      <c r="J3548"/>
    </row>
    <row r="3549" spans="2:10" x14ac:dyDescent="0.25">
      <c r="B3549" s="260"/>
      <c r="C3549" s="260"/>
      <c r="D3549" s="260"/>
      <c r="E3549"/>
      <c r="F3549" s="108"/>
      <c r="G3549" s="122"/>
      <c r="H3549"/>
      <c r="I3549"/>
      <c r="J3549"/>
    </row>
    <row r="3550" spans="2:10" x14ac:dyDescent="0.25">
      <c r="B3550" s="260"/>
      <c r="C3550" s="260"/>
      <c r="D3550" s="260"/>
      <c r="E3550"/>
      <c r="F3550" s="108"/>
      <c r="G3550" s="122"/>
      <c r="H3550"/>
      <c r="I3550"/>
      <c r="J3550"/>
    </row>
    <row r="3551" spans="2:10" x14ac:dyDescent="0.25">
      <c r="B3551" s="260"/>
      <c r="C3551" s="260"/>
      <c r="D3551" s="260"/>
      <c r="E3551"/>
      <c r="F3551" s="108"/>
      <c r="G3551" s="122"/>
      <c r="H3551"/>
      <c r="I3551"/>
      <c r="J3551"/>
    </row>
    <row r="3552" spans="2:10" x14ac:dyDescent="0.25">
      <c r="B3552" s="260"/>
      <c r="C3552" s="260"/>
      <c r="D3552" s="260"/>
      <c r="E3552"/>
      <c r="F3552" s="108"/>
      <c r="G3552" s="122"/>
      <c r="H3552"/>
      <c r="I3552"/>
      <c r="J3552"/>
    </row>
    <row r="3553" spans="2:10" x14ac:dyDescent="0.25">
      <c r="B3553" s="260"/>
      <c r="C3553" s="260"/>
      <c r="D3553" s="260"/>
      <c r="E3553"/>
      <c r="F3553" s="108"/>
      <c r="G3553" s="122"/>
      <c r="H3553"/>
      <c r="I3553"/>
      <c r="J3553"/>
    </row>
    <row r="3554" spans="2:10" x14ac:dyDescent="0.25">
      <c r="B3554" s="260"/>
      <c r="C3554" s="260"/>
      <c r="D3554" s="260"/>
      <c r="E3554"/>
      <c r="F3554" s="108"/>
      <c r="G3554" s="122"/>
      <c r="H3554"/>
      <c r="I3554"/>
      <c r="J3554"/>
    </row>
    <row r="3555" spans="2:10" x14ac:dyDescent="0.25">
      <c r="B3555" s="260"/>
      <c r="C3555" s="260"/>
      <c r="D3555" s="260"/>
      <c r="E3555"/>
      <c r="F3555" s="108"/>
      <c r="G3555" s="122"/>
      <c r="H3555"/>
      <c r="I3555"/>
      <c r="J3555"/>
    </row>
    <row r="3556" spans="2:10" x14ac:dyDescent="0.25">
      <c r="B3556" s="260"/>
      <c r="C3556" s="260"/>
      <c r="D3556" s="260"/>
      <c r="E3556"/>
      <c r="F3556" s="108"/>
      <c r="G3556" s="122"/>
      <c r="H3556"/>
      <c r="I3556"/>
      <c r="J3556"/>
    </row>
    <row r="3557" spans="2:10" x14ac:dyDescent="0.25">
      <c r="B3557" s="260"/>
      <c r="C3557" s="260"/>
      <c r="D3557" s="260"/>
      <c r="E3557"/>
      <c r="F3557" s="108"/>
      <c r="G3557" s="122"/>
      <c r="H3557"/>
      <c r="I3557"/>
      <c r="J3557"/>
    </row>
    <row r="3558" spans="2:10" x14ac:dyDescent="0.25">
      <c r="B3558" s="260"/>
      <c r="C3558" s="260"/>
      <c r="D3558" s="260"/>
      <c r="E3558"/>
      <c r="F3558" s="108"/>
      <c r="G3558" s="122"/>
      <c r="H3558"/>
      <c r="I3558"/>
      <c r="J3558"/>
    </row>
    <row r="3559" spans="2:10" x14ac:dyDescent="0.25">
      <c r="B3559" s="260"/>
      <c r="C3559" s="260"/>
      <c r="D3559" s="260"/>
      <c r="E3559"/>
      <c r="F3559" s="108"/>
      <c r="G3559" s="122"/>
      <c r="H3559"/>
      <c r="I3559"/>
      <c r="J3559"/>
    </row>
    <row r="3560" spans="2:10" x14ac:dyDescent="0.25">
      <c r="B3560" s="260"/>
      <c r="C3560" s="260"/>
      <c r="D3560" s="260"/>
      <c r="E3560"/>
      <c r="F3560" s="108"/>
      <c r="G3560" s="122"/>
      <c r="H3560"/>
      <c r="I3560"/>
      <c r="J3560"/>
    </row>
    <row r="3561" spans="2:10" x14ac:dyDescent="0.25">
      <c r="B3561" s="260"/>
      <c r="C3561" s="260"/>
      <c r="D3561" s="260"/>
      <c r="E3561"/>
      <c r="F3561" s="108"/>
      <c r="G3561" s="122"/>
      <c r="H3561"/>
      <c r="I3561"/>
      <c r="J3561"/>
    </row>
    <row r="3562" spans="2:10" x14ac:dyDescent="0.25">
      <c r="B3562" s="260"/>
      <c r="C3562" s="260"/>
      <c r="D3562" s="260"/>
      <c r="E3562"/>
      <c r="F3562" s="108"/>
      <c r="G3562" s="122"/>
      <c r="H3562"/>
      <c r="I3562"/>
      <c r="J3562"/>
    </row>
    <row r="3563" spans="2:10" x14ac:dyDescent="0.25">
      <c r="B3563" s="260"/>
      <c r="C3563" s="260"/>
      <c r="D3563" s="260"/>
      <c r="E3563"/>
      <c r="F3563" s="108"/>
      <c r="G3563" s="122"/>
      <c r="H3563"/>
      <c r="I3563"/>
      <c r="J3563"/>
    </row>
    <row r="3564" spans="2:10" x14ac:dyDescent="0.25">
      <c r="B3564" s="260"/>
      <c r="C3564" s="260"/>
      <c r="D3564" s="260"/>
      <c r="E3564"/>
      <c r="F3564" s="108"/>
      <c r="G3564" s="122"/>
      <c r="H3564"/>
      <c r="I3564"/>
      <c r="J3564"/>
    </row>
    <row r="3565" spans="2:10" x14ac:dyDescent="0.25">
      <c r="B3565" s="260"/>
      <c r="C3565" s="260"/>
      <c r="D3565" s="260"/>
      <c r="E3565"/>
      <c r="F3565" s="108"/>
      <c r="G3565" s="122"/>
      <c r="H3565"/>
      <c r="I3565"/>
      <c r="J3565"/>
    </row>
    <row r="3566" spans="2:10" x14ac:dyDescent="0.25">
      <c r="B3566" s="260"/>
      <c r="C3566" s="260"/>
      <c r="D3566" s="260"/>
      <c r="E3566"/>
      <c r="F3566" s="108"/>
      <c r="G3566" s="122"/>
      <c r="H3566"/>
      <c r="I3566"/>
      <c r="J3566"/>
    </row>
    <row r="3567" spans="2:10" x14ac:dyDescent="0.25">
      <c r="B3567" s="260"/>
      <c r="C3567" s="260"/>
      <c r="D3567" s="260"/>
      <c r="E3567"/>
      <c r="F3567" s="108"/>
      <c r="G3567" s="122"/>
      <c r="H3567"/>
      <c r="I3567"/>
      <c r="J3567"/>
    </row>
    <row r="3568" spans="2:10" x14ac:dyDescent="0.25">
      <c r="B3568" s="260"/>
      <c r="C3568" s="260"/>
      <c r="D3568" s="260"/>
      <c r="E3568"/>
      <c r="F3568" s="108"/>
      <c r="G3568" s="122"/>
      <c r="H3568"/>
      <c r="I3568"/>
      <c r="J3568"/>
    </row>
    <row r="3569" spans="2:10" x14ac:dyDescent="0.25">
      <c r="B3569" s="260"/>
      <c r="C3569" s="260"/>
      <c r="D3569" s="260"/>
      <c r="E3569"/>
      <c r="F3569" s="108"/>
      <c r="G3569" s="122"/>
      <c r="H3569"/>
      <c r="I3569"/>
      <c r="J3569"/>
    </row>
    <row r="3570" spans="2:10" x14ac:dyDescent="0.25">
      <c r="B3570" s="247"/>
      <c r="C3570" s="247"/>
    </row>
    <row r="3571" spans="2:10" x14ac:dyDescent="0.25">
      <c r="B3571" s="247"/>
      <c r="C3571" s="247"/>
    </row>
    <row r="3572" spans="2:10" x14ac:dyDescent="0.25">
      <c r="B3572" s="247"/>
      <c r="C3572" s="247"/>
    </row>
    <row r="3573" spans="2:10" x14ac:dyDescent="0.25">
      <c r="B3573" s="247"/>
      <c r="C3573" s="247"/>
    </row>
    <row r="3574" spans="2:10" x14ac:dyDescent="0.25">
      <c r="B3574" s="247"/>
      <c r="C3574" s="247"/>
    </row>
    <row r="3575" spans="2:10" x14ac:dyDescent="0.25">
      <c r="B3575" s="247"/>
      <c r="C3575" s="247"/>
    </row>
    <row r="3576" spans="2:10" x14ac:dyDescent="0.25">
      <c r="B3576" s="247"/>
      <c r="C3576" s="247"/>
    </row>
    <row r="3577" spans="2:10" x14ac:dyDescent="0.25">
      <c r="B3577" s="247"/>
      <c r="C3577" s="247"/>
    </row>
    <row r="3578" spans="2:10" x14ac:dyDescent="0.25">
      <c r="B3578" s="247"/>
      <c r="C3578" s="247"/>
    </row>
    <row r="3579" spans="2:10" x14ac:dyDescent="0.25">
      <c r="B3579" s="247"/>
      <c r="C3579" s="247"/>
    </row>
    <row r="3580" spans="2:10" x14ac:dyDescent="0.25">
      <c r="B3580" s="247"/>
      <c r="C3580" s="247"/>
    </row>
    <row r="3581" spans="2:10" x14ac:dyDescent="0.25">
      <c r="B3581" s="247"/>
      <c r="C3581" s="247"/>
    </row>
    <row r="3582" spans="2:10" x14ac:dyDescent="0.25">
      <c r="B3582" s="247"/>
      <c r="C3582" s="247"/>
    </row>
    <row r="3583" spans="2:10" x14ac:dyDescent="0.25">
      <c r="B3583" s="247"/>
      <c r="C3583" s="247"/>
    </row>
  </sheetData>
  <mergeCells count="223">
    <mergeCell ref="C5:C13"/>
    <mergeCell ref="B5:B17"/>
    <mergeCell ref="D7:D10"/>
    <mergeCell ref="C15:C16"/>
    <mergeCell ref="C19:C22"/>
    <mergeCell ref="D19:D21"/>
    <mergeCell ref="B19:B40"/>
    <mergeCell ref="C24:C39"/>
    <mergeCell ref="D24:D38"/>
    <mergeCell ref="D96:D98"/>
    <mergeCell ref="C96:C102"/>
    <mergeCell ref="B96:B168"/>
    <mergeCell ref="D104:D107"/>
    <mergeCell ref="D100:D101"/>
    <mergeCell ref="C104:C167"/>
    <mergeCell ref="D109:D162"/>
    <mergeCell ref="D164:D166"/>
    <mergeCell ref="C42:C43"/>
    <mergeCell ref="B42:B94"/>
    <mergeCell ref="C45:C93"/>
    <mergeCell ref="D45:D53"/>
    <mergeCell ref="D55:D67"/>
    <mergeCell ref="D69:D80"/>
    <mergeCell ref="D82:D92"/>
    <mergeCell ref="C170:C171"/>
    <mergeCell ref="B170:B183"/>
    <mergeCell ref="C173:C182"/>
    <mergeCell ref="D173:D181"/>
    <mergeCell ref="D185:D186"/>
    <mergeCell ref="D190:D191"/>
    <mergeCell ref="C185:C199"/>
    <mergeCell ref="D193:D196"/>
    <mergeCell ref="B185:B273"/>
    <mergeCell ref="D201:D207"/>
    <mergeCell ref="D254:D257"/>
    <mergeCell ref="D259:D266"/>
    <mergeCell ref="D268:D271"/>
    <mergeCell ref="C201:C272"/>
    <mergeCell ref="D275:D276"/>
    <mergeCell ref="C275:C299"/>
    <mergeCell ref="D209:D212"/>
    <mergeCell ref="D214:D216"/>
    <mergeCell ref="D218:D229"/>
    <mergeCell ref="D231:D237"/>
    <mergeCell ref="D239:D242"/>
    <mergeCell ref="D244:D252"/>
    <mergeCell ref="B275:B414"/>
    <mergeCell ref="D278:D279"/>
    <mergeCell ref="D281:D283"/>
    <mergeCell ref="D285:D293"/>
    <mergeCell ref="D295:D296"/>
    <mergeCell ref="C301:C413"/>
    <mergeCell ref="D301:D312"/>
    <mergeCell ref="D314:D328"/>
    <mergeCell ref="D330:D341"/>
    <mergeCell ref="D343:D353"/>
    <mergeCell ref="D355:D372"/>
    <mergeCell ref="D374:D402"/>
    <mergeCell ref="D404:D410"/>
    <mergeCell ref="D416:D417"/>
    <mergeCell ref="C416:C527"/>
    <mergeCell ref="D419:D429"/>
    <mergeCell ref="D503:D506"/>
    <mergeCell ref="D488:D501"/>
    <mergeCell ref="D483:D484"/>
    <mergeCell ref="D479:D481"/>
    <mergeCell ref="B416:B880"/>
    <mergeCell ref="C529:C879"/>
    <mergeCell ref="D877:D878"/>
    <mergeCell ref="D763:D875"/>
    <mergeCell ref="D753:D761"/>
    <mergeCell ref="D720:D751"/>
    <mergeCell ref="D713:D718"/>
    <mergeCell ref="D708:D711"/>
    <mergeCell ref="D687:D706"/>
    <mergeCell ref="D641:D685"/>
    <mergeCell ref="D460:D477"/>
    <mergeCell ref="D453:D458"/>
    <mergeCell ref="D449:D451"/>
    <mergeCell ref="D431:D447"/>
    <mergeCell ref="D882:D889"/>
    <mergeCell ref="C882:C890"/>
    <mergeCell ref="D617:D639"/>
    <mergeCell ref="D611:D615"/>
    <mergeCell ref="D550:D609"/>
    <mergeCell ref="D538:D548"/>
    <mergeCell ref="D529:D536"/>
    <mergeCell ref="D508:D524"/>
    <mergeCell ref="B882:B891"/>
    <mergeCell ref="B893:B897"/>
    <mergeCell ref="C893:C896"/>
    <mergeCell ref="D893:D895"/>
    <mergeCell ref="D899:D900"/>
    <mergeCell ref="C899:C901"/>
    <mergeCell ref="B899:B910"/>
    <mergeCell ref="C903:C909"/>
    <mergeCell ref="D903:D908"/>
    <mergeCell ref="D912:D913"/>
    <mergeCell ref="C912:C914"/>
    <mergeCell ref="C916:C931"/>
    <mergeCell ref="B912:B932"/>
    <mergeCell ref="D916:D928"/>
    <mergeCell ref="D934:D944"/>
    <mergeCell ref="B934:B988"/>
    <mergeCell ref="C934:C987"/>
    <mergeCell ref="D946:D953"/>
    <mergeCell ref="D955:D972"/>
    <mergeCell ref="D974:D986"/>
    <mergeCell ref="D990:D994"/>
    <mergeCell ref="C990:C995"/>
    <mergeCell ref="B990:B1038"/>
    <mergeCell ref="D997:D1002"/>
    <mergeCell ref="C997:C1037"/>
    <mergeCell ref="D1004:D1017"/>
    <mergeCell ref="D1019:D1032"/>
    <mergeCell ref="D1034:D1036"/>
    <mergeCell ref="D1074:D1081"/>
    <mergeCell ref="C1074:C1082"/>
    <mergeCell ref="B1074:B1083"/>
    <mergeCell ref="D1085:D1101"/>
    <mergeCell ref="C1085:C1102"/>
    <mergeCell ref="B1085:B1103"/>
    <mergeCell ref="D1040:D1047"/>
    <mergeCell ref="C1040:C1050"/>
    <mergeCell ref="B1040:B1072"/>
    <mergeCell ref="C1052:C1071"/>
    <mergeCell ref="D1052:D1065"/>
    <mergeCell ref="D1067:D1070"/>
    <mergeCell ref="D1143:D1162"/>
    <mergeCell ref="C1143:C1269"/>
    <mergeCell ref="D1164:D1190"/>
    <mergeCell ref="D1192:D1197"/>
    <mergeCell ref="D1199:D1268"/>
    <mergeCell ref="B1111:B1270"/>
    <mergeCell ref="B1105:B1109"/>
    <mergeCell ref="C1105:C1108"/>
    <mergeCell ref="D1105:D1107"/>
    <mergeCell ref="D1111:D1112"/>
    <mergeCell ref="D1114:D1121"/>
    <mergeCell ref="D1123:D1124"/>
    <mergeCell ref="C1111:C1141"/>
    <mergeCell ref="D1126:D1140"/>
    <mergeCell ref="B1272:B1283"/>
    <mergeCell ref="C1272:C1275"/>
    <mergeCell ref="D1272:D1274"/>
    <mergeCell ref="D1277:D1281"/>
    <mergeCell ref="C1277:C1282"/>
    <mergeCell ref="D1285:D1287"/>
    <mergeCell ref="C1285:C1288"/>
    <mergeCell ref="B1285:B1297"/>
    <mergeCell ref="C1290:C1296"/>
    <mergeCell ref="D1290:D1295"/>
    <mergeCell ref="B1334:B1424"/>
    <mergeCell ref="D1354:D1422"/>
    <mergeCell ref="C1354:C1423"/>
    <mergeCell ref="D1426:D1433"/>
    <mergeCell ref="C1426:C1455"/>
    <mergeCell ref="B1426:B1507"/>
    <mergeCell ref="D1435:D1439"/>
    <mergeCell ref="D1443:D1444"/>
    <mergeCell ref="D1299:D1303"/>
    <mergeCell ref="C1299:C1304"/>
    <mergeCell ref="B1299:B1319"/>
    <mergeCell ref="C1306:C1318"/>
    <mergeCell ref="D1306:D1317"/>
    <mergeCell ref="D1321:D1322"/>
    <mergeCell ref="C1321:C1323"/>
    <mergeCell ref="B1321:B1332"/>
    <mergeCell ref="C1325:C1331"/>
    <mergeCell ref="D1325:D1330"/>
    <mergeCell ref="D1446:D1454"/>
    <mergeCell ref="D1457:D1460"/>
    <mergeCell ref="C1457:C1506"/>
    <mergeCell ref="D1462:D1464"/>
    <mergeCell ref="D1468:D1469"/>
    <mergeCell ref="D1471:D1479"/>
    <mergeCell ref="D1483:D1487"/>
    <mergeCell ref="D1489:D1505"/>
    <mergeCell ref="D1334:D1351"/>
    <mergeCell ref="C1334:C1352"/>
    <mergeCell ref="D1509:D1523"/>
    <mergeCell ref="C1509:C1524"/>
    <mergeCell ref="B1509:B1525"/>
    <mergeCell ref="D1527:D1530"/>
    <mergeCell ref="C1527:C1581"/>
    <mergeCell ref="D1532:D1537"/>
    <mergeCell ref="D1539:D1544"/>
    <mergeCell ref="D1546:D1550"/>
    <mergeCell ref="D1552:D1557"/>
    <mergeCell ref="D1559:D1565"/>
    <mergeCell ref="D1567:D1572"/>
    <mergeCell ref="D1574:D1578"/>
    <mergeCell ref="B1527:B1682"/>
    <mergeCell ref="D1583:D1597"/>
    <mergeCell ref="C1583:C1681"/>
    <mergeCell ref="D1599:D1615"/>
    <mergeCell ref="D1617:D1623"/>
    <mergeCell ref="D1625:D1637"/>
    <mergeCell ref="D1639:D1646"/>
    <mergeCell ref="D1648:D1656"/>
    <mergeCell ref="C1693:C1721"/>
    <mergeCell ref="B1693:B1834"/>
    <mergeCell ref="D1706:D1710"/>
    <mergeCell ref="D1714:D1715"/>
    <mergeCell ref="D1719:D1720"/>
    <mergeCell ref="D1723:D1729"/>
    <mergeCell ref="C1723:C1833"/>
    <mergeCell ref="D1731:D1754"/>
    <mergeCell ref="D1658:D1669"/>
    <mergeCell ref="D1671:D1675"/>
    <mergeCell ref="D1677:D1680"/>
    <mergeCell ref="D1684:D1689"/>
    <mergeCell ref="C1684:C1690"/>
    <mergeCell ref="B1684:B1691"/>
    <mergeCell ref="D1820:D1832"/>
    <mergeCell ref="D1756:D1768"/>
    <mergeCell ref="D1770:D1783"/>
    <mergeCell ref="D1785:D1791"/>
    <mergeCell ref="D1793:D1798"/>
    <mergeCell ref="D1800:D1803"/>
    <mergeCell ref="D1805:D1818"/>
    <mergeCell ref="D1693:D1696"/>
    <mergeCell ref="D1698:D170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15</vt:i4>
      </vt:variant>
      <vt:variant>
        <vt:lpstr>טווחים בעלי שם</vt:lpstr>
      </vt:variant>
      <vt:variant>
        <vt:i4>11</vt:i4>
      </vt:variant>
    </vt:vector>
  </HeadingPairs>
  <TitlesOfParts>
    <vt:vector size="26" baseType="lpstr">
      <vt:lpstr>תקציב לפי נושאים</vt:lpstr>
      <vt:lpstr>הכנסות לפי פרקים</vt:lpstr>
      <vt:lpstr>הוצאות לפי פרקים</vt:lpstr>
      <vt:lpstr>ריכוז לפי אגפים</vt:lpstr>
      <vt:lpstr>פורמט משרד הפנים</vt:lpstr>
      <vt:lpstr>תקן משרות</vt:lpstr>
      <vt:lpstr>הכנסות לפי מחלקות</vt:lpstr>
      <vt:lpstr>הוצאות לפי מחלקות</vt:lpstr>
      <vt:lpstr>מפורט</vt:lpstr>
      <vt:lpstr>מקורות ושימושים</vt:lpstr>
      <vt:lpstr>הוצאות פיתוח לפי אגפים</vt:lpstr>
      <vt:lpstr>הוצאות פיתוח לפי נושאים</vt:lpstr>
      <vt:lpstr>הוצאות פיתוח לפי תב"רים</vt:lpstr>
      <vt:lpstr>מקורות חיצוניים</vt:lpstr>
      <vt:lpstr>הוצאות פיתוח מצטבר</vt:lpstr>
      <vt:lpstr>'הוצאות לפי מחלקות'!WPrint_Area_W</vt:lpstr>
      <vt:lpstr>'הוצאות לפי פרקים'!WPrint_Area_W</vt:lpstr>
      <vt:lpstr>'הכנסות לפי מחלקות'!WPrint_Area_W</vt:lpstr>
      <vt:lpstr>'הכנסות לפי פרקים'!WPrint_Area_W</vt:lpstr>
      <vt:lpstr>מפורט!WPrint_Area_W</vt:lpstr>
      <vt:lpstr>'פורמט משרד הפנים'!WPrint_Area_W</vt:lpstr>
      <vt:lpstr>'ריכוז לפי אגפים'!WPrint_Area_W</vt:lpstr>
      <vt:lpstr>'תקציב לפי נושאים'!WPrint_Area_W</vt:lpstr>
      <vt:lpstr>'הוצאות לפי מחלקות'!WPrint_TitlesW</vt:lpstr>
      <vt:lpstr>'הוצאות פיתוח לפי תב"רים'!WPrint_TitlesW</vt:lpstr>
      <vt:lpstr>'הכנסות לפי מחלקות'!WPrint_TitlesW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תקציב 2026 לחברי מועצה</dc:title>
  <dc:subject>738131</dc:subject>
  <dc:creator>פירי לוי</dc:creator>
  <cp:keywords/>
  <dc:description/>
  <cp:lastModifiedBy>פירי לוי</cp:lastModifiedBy>
  <cp:lastPrinted>2025-12-11T07:38:40Z</cp:lastPrinted>
  <dcterms:created xsi:type="dcterms:W3CDTF">2025-12-08T09:04:06Z</dcterms:created>
  <dcterms:modified xsi:type="dcterms:W3CDTF">2025-12-11T07:40:49Z</dcterms:modified>
</cp:coreProperties>
</file>