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BE12RGJI\"/>
    </mc:Choice>
  </mc:AlternateContent>
  <xr:revisionPtr revIDLastSave="0" documentId="8_{6030F05F-656C-4EF3-8512-DA6B38705A8A}" xr6:coauthVersionLast="47" xr6:coauthVersionMax="47" xr10:uidLastSave="{00000000-0000-0000-0000-000000000000}"/>
  <bookViews>
    <workbookView xWindow="-120" yWindow="-120" windowWidth="29040" windowHeight="15840" xr2:uid="{D500812B-1EC2-4C03-8475-E4D2B431B6CB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N11" i="1" s="1"/>
  <c r="M10" i="1"/>
  <c r="N10" i="1" s="1"/>
  <c r="M9" i="1"/>
  <c r="N9" i="1" s="1"/>
  <c r="M8" i="1"/>
  <c r="N8" i="1" s="1"/>
  <c r="R8" i="1" s="1"/>
  <c r="M5" i="1"/>
  <c r="N5" i="1" s="1"/>
  <c r="R5" i="1" s="1"/>
</calcChain>
</file>

<file path=xl/sharedStrings.xml><?xml version="1.0" encoding="utf-8"?>
<sst xmlns="http://schemas.openxmlformats.org/spreadsheetml/2006/main" count="54" uniqueCount="44">
  <si>
    <t>פרוטוקול ועדת התקשרויות הנדסה   מס' 2025-18.1    תאריך6/7/25</t>
  </si>
  <si>
    <t>משתתפים:מירב הלפמן - מנכ"לית העירייה, רו"ח איילת נהרי עובד , עו"ד ענת סמסונוב - לשכה משפטית,רחלי רם - רכזת הוועדה, מהנדסת העיר- עליזה זיידלר גרנות, מנהלים רלוונטים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</si>
  <si>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</si>
  <si>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</si>
  <si>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</si>
  <si>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</si>
  <si>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</si>
  <si>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</si>
  <si>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</si>
  <si>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</si>
  <si>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</si>
  <si>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</si>
  <si>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</si>
  <si>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</si>
  <si>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</si>
  <si>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</si>
  <si>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</si>
  <si>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</si>
  <si>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</si>
  <si>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</si>
  <si>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החלטה מס  2025-18.1-01</t>
  </si>
  <si>
    <t>הגדלה - פיתוח מתחם תקומה - ניהול פרויקט</t>
  </si>
  <si>
    <t>שמעון גיטליץ - מנהל אגף תשתיות</t>
  </si>
  <si>
    <t>ניהול פרויקטים</t>
  </si>
  <si>
    <t>הנדסה</t>
  </si>
  <si>
    <t>קורן גואטה</t>
  </si>
  <si>
    <t>כן</t>
  </si>
  <si>
    <t>אחוז מהיקף הפרויקט</t>
  </si>
  <si>
    <t>אושרה ההצעה להגדלה לפי סעיף 3.21 לנוהל התקשרויות</t>
  </si>
  <si>
    <t>אושר פה אחד</t>
  </si>
  <si>
    <t>נא לפנות למחלקה המשפטית לחידוש חוזה</t>
  </si>
  <si>
    <t xml:space="preserve">הגדלה 1 הסכם מספר 62722. מנהל הפרוייקט אושר בוועדת התקשרויות על אומדן שרירותי של 10 מיליון ₪, כעת עם התקדמות התכנון והבנת עומק הביצוע הנדרש האומדן לכל המתחם מוערך בכ- 26 מליון ₪.  שכ"ט מנהל הפרוייקט הוא % מערך הפרוייקט.  </t>
  </si>
  <si>
    <t>החלטה מס' 2025-18.02</t>
  </si>
  <si>
    <t>יעוץ אגרונומי להנגשת תחנת אוטובוס, ששת הימים 43</t>
  </si>
  <si>
    <t>יעוץ אגרונומי</t>
  </si>
  <si>
    <t>אהרון ברגר</t>
  </si>
  <si>
    <t>סכום לפרויקט</t>
  </si>
  <si>
    <t>אושרה ההצעה עם הציון המשוקלל הגבוה ביותר</t>
  </si>
  <si>
    <t>נא לפנות ללשכה המשפטית להכנת חוזה</t>
  </si>
  <si>
    <t>אדמה יעוץ אגרונומי</t>
  </si>
  <si>
    <t>אמיתי לביא</t>
  </si>
  <si>
    <t>רוזנברג איכות החיים</t>
  </si>
  <si>
    <t>לצורך הנגשה של תחנת אוטובוס חדשה ברחוב ששת הימים 43 נדרשת כריתה של 2 עצים בעלי ערכיות נמוכה.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</si>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</sst>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2"/>
      <name val="Arial"/>
      <family val="2"/>
    </font>
    <font>
      <sz val="10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4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7" fillId="0" borderId="7" xfId="0" applyFont="1" applyBorder="1" applyAlignment="1">
      <alignment horizontal="center" vertical="center" wrapText="1" readingOrder="2"/>
    </xf>
    <xf numFmtId="0" fontId="6" fillId="0" borderId="7" xfId="1" applyNumberFormat="1" applyFont="1" applyFill="1" applyBorder="1" applyAlignment="1">
      <alignment horizontal="center" vertical="center" wrapText="1" readingOrder="2"/>
    </xf>
    <xf numFmtId="3" fontId="6" fillId="0" borderId="7" xfId="0" applyNumberFormat="1" applyFont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horizontal="center" vertical="center" wrapText="1" readingOrder="2"/>
    </xf>
    <xf numFmtId="165" fontId="8" fillId="5" borderId="1" xfId="2" applyNumberFormat="1" applyFont="1" applyFill="1" applyBorder="1" applyAlignment="1">
      <alignment horizontal="center" vertical="center" wrapText="1" readingOrder="2"/>
    </xf>
    <xf numFmtId="10" fontId="6" fillId="5" borderId="1" xfId="0" applyNumberFormat="1" applyFont="1" applyFill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center" readingOrder="2"/>
    </xf>
    <xf numFmtId="165" fontId="5" fillId="6" borderId="7" xfId="0" applyNumberFormat="1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 readingOrder="2"/>
    </xf>
    <xf numFmtId="165" fontId="8" fillId="7" borderId="1" xfId="2" applyNumberFormat="1" applyFont="1" applyFill="1" applyBorder="1" applyAlignment="1">
      <alignment horizontal="center" vertical="center" wrapText="1" readingOrder="2"/>
    </xf>
    <xf numFmtId="3" fontId="10" fillId="0" borderId="1" xfId="0" applyNumberFormat="1" applyFont="1" applyBorder="1" applyAlignment="1">
      <alignment horizontal="center" vertical="center" wrapText="1" readingOrder="2"/>
    </xf>
    <xf numFmtId="165" fontId="8" fillId="0" borderId="1" xfId="2" applyNumberFormat="1" applyFont="1" applyFill="1" applyBorder="1" applyAlignment="1">
      <alignment horizontal="center" vertical="center" wrapText="1" readingOrder="2"/>
    </xf>
    <xf numFmtId="165" fontId="10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9" fillId="0" borderId="0" xfId="0" applyFont="1" applyAlignment="1">
      <alignment readingOrder="2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4" fillId="0" borderId="5" xfId="0" applyFont="1" applyBorder="1" applyAlignment="1">
      <alignment vertical="center" wrapText="1" readingOrder="2"/>
    </xf>
    <xf numFmtId="0" fontId="4" fillId="0" borderId="6" xfId="0" applyFont="1" applyBorder="1" applyAlignment="1">
      <alignment vertical="center" wrapText="1" readingOrder="2"/>
    </xf>
    <xf numFmtId="0" fontId="4" fillId="7" borderId="8" xfId="0" applyFont="1" applyFill="1" applyBorder="1" applyAlignment="1">
      <alignment vertical="center" wrapText="1" readingOrder="2"/>
    </xf>
    <xf numFmtId="0" fontId="4" fillId="7" borderId="9" xfId="0" applyFont="1" applyFill="1" applyBorder="1" applyAlignment="1">
      <alignment vertical="center" wrapText="1" readingOrder="2"/>
    </xf>
    <xf numFmtId="0" fontId="9" fillId="7" borderId="8" xfId="0" applyFont="1" applyFill="1" applyBorder="1" applyAlignment="1">
      <alignment readingOrder="2"/>
    </xf>
    <xf numFmtId="0" fontId="9" fillId="7" borderId="9" xfId="0" applyFont="1" applyFill="1" applyBorder="1" applyAlignment="1">
      <alignment readingOrder="2"/>
    </xf>
    <xf numFmtId="165" fontId="5" fillId="6" borderId="8" xfId="0" applyNumberFormat="1" applyFont="1" applyFill="1" applyBorder="1" applyAlignment="1">
      <alignment vertical="center" wrapText="1" readingOrder="2"/>
    </xf>
    <xf numFmtId="165" fontId="5" fillId="6" borderId="9" xfId="0" applyNumberFormat="1" applyFont="1" applyFill="1" applyBorder="1" applyAlignment="1">
      <alignment vertical="center" wrapText="1" readingOrder="2"/>
    </xf>
    <xf numFmtId="0" fontId="11" fillId="7" borderId="8" xfId="0" applyFont="1" applyFill="1" applyBorder="1" applyAlignment="1">
      <alignment vertical="center" wrapText="1" readingOrder="2"/>
    </xf>
    <xf numFmtId="0" fontId="11" fillId="7" borderId="9" xfId="0" applyFont="1" applyFill="1" applyBorder="1" applyAlignment="1">
      <alignment vertical="center" wrapText="1" readingOrder="2"/>
    </xf>
    <xf numFmtId="49" fontId="5" fillId="4" borderId="4" xfId="0" applyNumberFormat="1" applyFont="1" applyFill="1" applyBorder="1" applyAlignment="1">
      <alignment vertical="center" readingOrder="2"/>
    </xf>
    <xf numFmtId="49" fontId="5" fillId="4" borderId="5" xfId="0" applyNumberFormat="1" applyFont="1" applyFill="1" applyBorder="1" applyAlignment="1">
      <alignment vertical="center" readingOrder="2"/>
    </xf>
    <xf numFmtId="49" fontId="5" fillId="4" borderId="6" xfId="0" applyNumberFormat="1" applyFont="1" applyFill="1" applyBorder="1" applyAlignment="1">
      <alignment vertical="center" readingOrder="2"/>
    </xf>
    <xf numFmtId="0" fontId="6" fillId="7" borderId="8" xfId="0" applyFont="1" applyFill="1" applyBorder="1" applyAlignment="1">
      <alignment vertical="center" wrapText="1" readingOrder="2"/>
    </xf>
    <xf numFmtId="0" fontId="6" fillId="7" borderId="9" xfId="0" applyFont="1" applyFill="1" applyBorder="1" applyAlignment="1">
      <alignment vertical="center" wrapText="1" readingOrder="2"/>
    </xf>
    <xf numFmtId="0" fontId="6" fillId="7" borderId="8" xfId="1" applyNumberFormat="1" applyFont="1" applyFill="1" applyBorder="1" applyAlignment="1">
      <alignment vertical="center" wrapText="1" readingOrder="2"/>
    </xf>
    <xf numFmtId="0" fontId="6" fillId="7" borderId="9" xfId="1" applyNumberFormat="1" applyFont="1" applyFill="1" applyBorder="1" applyAlignment="1">
      <alignment vertical="center" wrapText="1" readingOrder="2"/>
    </xf>
    <xf numFmtId="3" fontId="6" fillId="7" borderId="8" xfId="0" applyNumberFormat="1" applyFont="1" applyFill="1" applyBorder="1" applyAlignment="1">
      <alignment vertical="center" wrapText="1" readingOrder="2"/>
    </xf>
    <xf numFmtId="3" fontId="6" fillId="7" borderId="9" xfId="0" applyNumberFormat="1" applyFont="1" applyFill="1" applyBorder="1" applyAlignment="1">
      <alignment vertical="center" wrapText="1" readingOrder="2"/>
    </xf>
    <xf numFmtId="0" fontId="4" fillId="3" borderId="1" xfId="0" applyFont="1" applyFill="1" applyBorder="1" applyAlignment="1">
      <alignment vertical="center" readingOrder="2"/>
    </xf>
    <xf numFmtId="0" fontId="3" fillId="3" borderId="2" xfId="0" applyFont="1" applyFill="1" applyBorder="1" applyAlignment="1">
      <alignment horizontal="right" vertical="top" readingOrder="2"/>
    </xf>
    <xf numFmtId="0" fontId="3" fillId="3" borderId="3" xfId="0" applyFont="1" applyFill="1" applyBorder="1" applyAlignment="1">
      <alignment horizontal="right" vertical="top" readingOrder="2"/>
    </xf>
    <xf numFmtId="0" fontId="0" fillId="0" borderId="0" xfId="0" applyAlignment="1">
      <alignment horizontal="right" vertical="top"/>
    </xf>
    <xf numFmtId="0" fontId="7" fillId="7" borderId="11" xfId="0" applyFont="1" applyFill="1" applyBorder="1" applyAlignment="1">
      <alignment vertical="center" wrapText="1" readingOrder="2"/>
    </xf>
    <xf numFmtId="0" fontId="7" fillId="7" borderId="12" xfId="0" applyFont="1" applyFill="1" applyBorder="1" applyAlignment="1">
      <alignment vertical="center" wrapText="1" readingOrder="2"/>
    </xf>
    <xf numFmtId="0" fontId="5" fillId="0" borderId="7" xfId="0" applyFont="1" applyBorder="1" applyAlignment="1">
      <alignment vertical="center" readingOrder="2"/>
    </xf>
    <xf numFmtId="0" fontId="5" fillId="0" borderId="8" xfId="0" applyFont="1" applyBorder="1" applyAlignment="1">
      <alignment vertical="center" readingOrder="2"/>
    </xf>
    <xf numFmtId="0" fontId="5" fillId="0" borderId="9" xfId="0" applyFont="1" applyBorder="1" applyAlignment="1">
      <alignment vertical="center" readingOrder="2"/>
    </xf>
    <xf numFmtId="0" fontId="6" fillId="0" borderId="10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4" fillId="3" borderId="7" xfId="0" applyFont="1" applyFill="1" applyBorder="1" applyAlignment="1">
      <alignment vertical="center" readingOrder="2"/>
    </xf>
    <xf numFmtId="49" fontId="5" fillId="4" borderId="14" xfId="0" applyNumberFormat="1" applyFont="1" applyFill="1" applyBorder="1" applyAlignment="1">
      <alignment vertical="center" readingOrder="2"/>
    </xf>
    <xf numFmtId="49" fontId="5" fillId="4" borderId="15" xfId="0" applyNumberFormat="1" applyFont="1" applyFill="1" applyBorder="1" applyAlignment="1">
      <alignment vertical="center" readingOrder="2"/>
    </xf>
    <xf numFmtId="0" fontId="0" fillId="0" borderId="4" xfId="0" applyBorder="1" applyAlignment="1">
      <alignment readingOrder="2"/>
    </xf>
    <xf numFmtId="0" fontId="4" fillId="0" borderId="10" xfId="0" applyFont="1" applyBorder="1" applyAlignment="1">
      <alignment vertical="center" wrapText="1" readingOrder="2"/>
    </xf>
    <xf numFmtId="0" fontId="4" fillId="0" borderId="7" xfId="0" applyFont="1" applyBorder="1" applyAlignment="1">
      <alignment vertical="center" wrapText="1" readingOrder="2"/>
    </xf>
    <xf numFmtId="0" fontId="0" fillId="0" borderId="7" xfId="0" applyBorder="1"/>
    <xf numFmtId="165" fontId="8" fillId="5" borderId="9" xfId="2" applyNumberFormat="1" applyFont="1" applyFill="1" applyBorder="1" applyAlignment="1">
      <alignment horizontal="center" vertical="center" wrapText="1" readingOrder="2"/>
    </xf>
    <xf numFmtId="3" fontId="10" fillId="5" borderId="9" xfId="0" applyNumberFormat="1" applyFont="1" applyFill="1" applyBorder="1" applyAlignment="1">
      <alignment horizontal="center" vertical="center" wrapText="1" readingOrder="2"/>
    </xf>
    <xf numFmtId="165" fontId="10" fillId="5" borderId="9" xfId="0" applyNumberFormat="1" applyFont="1" applyFill="1" applyBorder="1" applyAlignment="1">
      <alignment horizontal="center" vertical="center" wrapText="1" readingOrder="1"/>
    </xf>
    <xf numFmtId="0" fontId="10" fillId="5" borderId="9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right" vertical="top" readingOrder="2"/>
    </xf>
    <xf numFmtId="0" fontId="4" fillId="0" borderId="0" xfId="0" applyFont="1" applyFill="1" applyBorder="1" applyAlignment="1">
      <alignment vertical="center" readingOrder="2"/>
    </xf>
    <xf numFmtId="0" fontId="4" fillId="0" borderId="0" xfId="0" applyFont="1" applyFill="1" applyBorder="1" applyAlignment="1">
      <alignment vertical="center" wrapText="1" readingOrder="2"/>
    </xf>
    <xf numFmtId="0" fontId="4" fillId="3" borderId="13" xfId="0" applyFont="1" applyFill="1" applyBorder="1" applyAlignment="1">
      <alignment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56EA-AB9B-4A70-8021-E346A41E0718}">
  <dimension ref="A1:S13"/>
  <sheetViews>
    <sheetView rightToLeft="1" tabSelected="1" zoomScale="87" zoomScaleNormal="87" workbookViewId="0">
      <selection activeCell="B12" sqref="B12"/>
    </sheetView>
  </sheetViews>
  <sheetFormatPr defaultColWidth="8.75" defaultRowHeight="15" x14ac:dyDescent="0.2"/>
  <cols>
    <col min="1" max="1" width="4.25" customWidth="1"/>
    <col min="2" max="2" width="21.125" bestFit="1" customWidth="1"/>
    <col min="3" max="3" width="16.25" customWidth="1"/>
    <col min="4" max="4" width="13.625" customWidth="1"/>
    <col min="5" max="5" width="11.25" customWidth="1"/>
    <col min="7" max="7" width="15.125" customWidth="1"/>
    <col min="8" max="8" width="7.25" customWidth="1"/>
    <col min="9" max="9" width="8.875" bestFit="1" customWidth="1"/>
    <col min="10" max="10" width="10.25" bestFit="1" customWidth="1"/>
    <col min="11" max="11" width="15" bestFit="1" customWidth="1"/>
    <col min="12" max="12" width="19.5" customWidth="1"/>
    <col min="13" max="13" width="14.25" style="23" customWidth="1"/>
    <col min="14" max="14" width="13.625" style="24" bestFit="1" customWidth="1"/>
    <col min="15" max="15" width="13.875" customWidth="1"/>
    <col min="16" max="16" width="22.5" style="25" customWidth="1"/>
    <col min="17" max="17" width="12.75" style="25" customWidth="1"/>
    <col min="18" max="18" width="15" style="25" customWidth="1"/>
    <col min="19" max="19" width="10.875" style="26" customWidth="1"/>
  </cols>
  <sheetData>
    <row r="1" spans="1:19" s="51" customFormat="1" ht="21" thickBo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70"/>
      <c r="M1" s="70"/>
      <c r="N1" s="70"/>
      <c r="O1" s="70"/>
      <c r="P1" s="70"/>
      <c r="Q1" s="70"/>
      <c r="R1" s="70"/>
    </row>
    <row r="2" spans="1:19" ht="38.25" customHeight="1" x14ac:dyDescent="0.2">
      <c r="A2" s="59" t="s">
        <v>1</v>
      </c>
      <c r="B2" s="59"/>
      <c r="C2" s="48"/>
      <c r="D2" s="48"/>
      <c r="E2" s="48"/>
      <c r="F2" s="48"/>
      <c r="G2" s="48"/>
      <c r="H2" s="48"/>
      <c r="I2" s="48"/>
      <c r="J2" s="48"/>
      <c r="K2" s="73"/>
      <c r="L2" s="71"/>
      <c r="M2" s="72"/>
      <c r="N2" s="72"/>
      <c r="O2" s="72"/>
      <c r="P2" s="72"/>
      <c r="Q2" s="72"/>
      <c r="R2" s="72"/>
      <c r="S2"/>
    </row>
    <row r="3" spans="1:19" s="6" customFormat="1" ht="63" x14ac:dyDescent="0.2">
      <c r="A3" s="62"/>
      <c r="B3" s="58" t="s">
        <v>2</v>
      </c>
      <c r="C3" s="58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2" t="s">
        <v>12</v>
      </c>
      <c r="M3" s="3" t="s">
        <v>13</v>
      </c>
      <c r="N3" s="4" t="s">
        <v>14</v>
      </c>
      <c r="O3" s="1" t="s">
        <v>15</v>
      </c>
      <c r="P3" s="1" t="s">
        <v>16</v>
      </c>
      <c r="Q3" s="1" t="s">
        <v>17</v>
      </c>
      <c r="R3" s="5" t="s">
        <v>18</v>
      </c>
      <c r="S3" s="1" t="s">
        <v>19</v>
      </c>
    </row>
    <row r="4" spans="1:19" ht="15.75" x14ac:dyDescent="0.2">
      <c r="A4" s="60" t="s">
        <v>20</v>
      </c>
      <c r="B4" s="61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</row>
    <row r="5" spans="1:19" ht="57" x14ac:dyDescent="0.2">
      <c r="A5" s="54">
        <v>1</v>
      </c>
      <c r="B5" s="57" t="s">
        <v>21</v>
      </c>
      <c r="C5" s="7" t="s">
        <v>22</v>
      </c>
      <c r="D5" s="8"/>
      <c r="E5" s="9" t="s">
        <v>23</v>
      </c>
      <c r="F5" s="9" t="s">
        <v>24</v>
      </c>
      <c r="G5" s="10" t="s">
        <v>25</v>
      </c>
      <c r="H5" s="11" t="s">
        <v>26</v>
      </c>
      <c r="I5" s="10">
        <v>100</v>
      </c>
      <c r="J5" s="11" t="s">
        <v>27</v>
      </c>
      <c r="K5" s="11">
        <v>26000000</v>
      </c>
      <c r="L5" s="12">
        <v>3.09E-2</v>
      </c>
      <c r="M5" s="11">
        <f>L5*K5</f>
        <v>803400</v>
      </c>
      <c r="N5" s="11">
        <f>M5*1.18</f>
        <v>948012</v>
      </c>
      <c r="O5" s="13" t="s">
        <v>28</v>
      </c>
      <c r="P5" s="13" t="s">
        <v>29</v>
      </c>
      <c r="Q5" s="14"/>
      <c r="R5" s="15">
        <f>N5</f>
        <v>948012</v>
      </c>
      <c r="S5" s="16" t="s">
        <v>30</v>
      </c>
    </row>
    <row r="6" spans="1:19" ht="127.5" x14ac:dyDescent="0.2">
      <c r="A6" s="55"/>
      <c r="B6" s="63" t="s">
        <v>31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5"/>
    </row>
    <row r="7" spans="1:19" ht="15.75" x14ac:dyDescent="0.2">
      <c r="A7" s="39" t="s">
        <v>32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</row>
    <row r="8" spans="1:19" ht="51" x14ac:dyDescent="0.2">
      <c r="A8" s="55">
        <v>2</v>
      </c>
      <c r="B8" s="52" t="s">
        <v>33</v>
      </c>
      <c r="C8" s="42" t="s">
        <v>22</v>
      </c>
      <c r="D8" s="44"/>
      <c r="E8" s="46" t="s">
        <v>34</v>
      </c>
      <c r="F8" s="46" t="s">
        <v>24</v>
      </c>
      <c r="G8" s="66" t="s">
        <v>35</v>
      </c>
      <c r="H8" s="66" t="s">
        <v>26</v>
      </c>
      <c r="I8" s="67">
        <v>100</v>
      </c>
      <c r="J8" s="66" t="s">
        <v>36</v>
      </c>
      <c r="K8" s="68">
        <v>2500</v>
      </c>
      <c r="L8" s="69">
        <v>1</v>
      </c>
      <c r="M8" s="66">
        <f>L8*K8</f>
        <v>2500</v>
      </c>
      <c r="N8" s="66">
        <f>M8*1.18</f>
        <v>2950</v>
      </c>
      <c r="O8" s="31" t="s">
        <v>37</v>
      </c>
      <c r="P8" s="31" t="s">
        <v>29</v>
      </c>
      <c r="Q8" s="33"/>
      <c r="R8" s="35">
        <f>N8*(100-Q8)/100</f>
        <v>2950</v>
      </c>
      <c r="S8" s="37" t="s">
        <v>38</v>
      </c>
    </row>
    <row r="9" spans="1:19" ht="30" x14ac:dyDescent="0.2">
      <c r="A9" s="55"/>
      <c r="B9" s="52"/>
      <c r="C9" s="42"/>
      <c r="D9" s="44"/>
      <c r="E9" s="46"/>
      <c r="F9" s="46"/>
      <c r="G9" s="17" t="s">
        <v>39</v>
      </c>
      <c r="H9" s="18" t="s">
        <v>26</v>
      </c>
      <c r="I9" s="19">
        <v>77</v>
      </c>
      <c r="J9" s="20" t="s">
        <v>36</v>
      </c>
      <c r="K9" s="21">
        <v>3700</v>
      </c>
      <c r="L9" s="22">
        <v>1</v>
      </c>
      <c r="M9" s="18">
        <f>L9*K9</f>
        <v>3700</v>
      </c>
      <c r="N9" s="18">
        <f>M9*1.18</f>
        <v>4366</v>
      </c>
      <c r="O9" s="31"/>
      <c r="P9" s="31"/>
      <c r="Q9" s="33"/>
      <c r="R9" s="35"/>
      <c r="S9" s="37"/>
    </row>
    <row r="10" spans="1:19" ht="28.5" x14ac:dyDescent="0.2">
      <c r="A10" s="55"/>
      <c r="B10" s="52"/>
      <c r="C10" s="42"/>
      <c r="D10" s="44"/>
      <c r="E10" s="46"/>
      <c r="F10" s="46"/>
      <c r="G10" s="17" t="s">
        <v>40</v>
      </c>
      <c r="H10" s="18" t="s">
        <v>26</v>
      </c>
      <c r="I10" s="19">
        <v>69</v>
      </c>
      <c r="J10" s="20" t="s">
        <v>36</v>
      </c>
      <c r="K10" s="21">
        <v>4500</v>
      </c>
      <c r="L10" s="22">
        <v>1</v>
      </c>
      <c r="M10" s="18">
        <f>L10*K10</f>
        <v>4500</v>
      </c>
      <c r="N10" s="18">
        <f>M10*1.18</f>
        <v>5310</v>
      </c>
      <c r="O10" s="31"/>
      <c r="P10" s="31"/>
      <c r="Q10" s="33"/>
      <c r="R10" s="35"/>
      <c r="S10" s="37"/>
    </row>
    <row r="11" spans="1:19" ht="30" x14ac:dyDescent="0.2">
      <c r="A11" s="55"/>
      <c r="B11" s="53"/>
      <c r="C11" s="43"/>
      <c r="D11" s="45"/>
      <c r="E11" s="47"/>
      <c r="F11" s="47"/>
      <c r="G11" s="17" t="s">
        <v>41</v>
      </c>
      <c r="H11" s="18" t="s">
        <v>26</v>
      </c>
      <c r="I11" s="19">
        <v>65</v>
      </c>
      <c r="J11" s="20" t="s">
        <v>36</v>
      </c>
      <c r="K11" s="21">
        <v>5000</v>
      </c>
      <c r="L11" s="22">
        <v>1</v>
      </c>
      <c r="M11" s="18">
        <f>L11*K11</f>
        <v>5000</v>
      </c>
      <c r="N11" s="18">
        <f>M11*1.18</f>
        <v>5900</v>
      </c>
      <c r="O11" s="32"/>
      <c r="P11" s="32"/>
      <c r="Q11" s="34"/>
      <c r="R11" s="36"/>
      <c r="S11" s="38"/>
    </row>
    <row r="12" spans="1:19" ht="51" x14ac:dyDescent="0.2">
      <c r="A12" s="56"/>
      <c r="B12" s="29" t="s">
        <v>42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0"/>
    </row>
    <row r="13" spans="1:19" ht="16.5" x14ac:dyDescent="0.25">
      <c r="A13" s="27" t="s">
        <v>43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3"/>
      <c r="M13" s="24"/>
      <c r="N13"/>
      <c r="O13" s="25"/>
      <c r="S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2025-12-03T14:41:13Z</dcterms:created>
  <dcterms:modified xsi:type="dcterms:W3CDTF">2025-12-04T10:21:09Z</dcterms:modified>
</cp:coreProperties>
</file>