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054FF3CF-9C08-4EC3-B171-DA38ACB8175C}" xr6:coauthVersionLast="47" xr6:coauthVersionMax="47" xr10:uidLastSave="{00000000-0000-0000-0000-000000000000}"/>
  <bookViews>
    <workbookView xWindow="-108" yWindow="-108" windowWidth="23256" windowHeight="12576" xr2:uid="{A123AF8F-01DC-4E63-8D5A-BEC6F64A42F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N28" i="1" s="1"/>
  <c r="M27" i="1"/>
  <c r="N27" i="1" s="1"/>
  <c r="P27" i="1" s="1"/>
  <c r="M24" i="1"/>
  <c r="N24" i="1" s="1"/>
  <c r="M23" i="1"/>
  <c r="N23" i="1" s="1"/>
  <c r="M22" i="1"/>
  <c r="N22" i="1" s="1"/>
  <c r="P22" i="1" s="1"/>
  <c r="M19" i="1"/>
  <c r="N19" i="1" s="1"/>
  <c r="P19" i="1" s="1"/>
  <c r="M16" i="1"/>
  <c r="N16" i="1" s="1"/>
  <c r="P16" i="1" s="1"/>
  <c r="M13" i="1"/>
  <c r="N13" i="1" s="1"/>
  <c r="P13" i="1" s="1"/>
  <c r="M10" i="1"/>
  <c r="N10" i="1" s="1"/>
  <c r="M9" i="1"/>
  <c r="N9" i="1" s="1"/>
  <c r="M8" i="1"/>
  <c r="N8" i="1" s="1"/>
  <c r="P8" i="1" s="1"/>
  <c r="M5" i="1"/>
  <c r="N5" i="1" s="1"/>
  <c r="P5" i="1" s="1"/>
</calcChain>
</file>

<file path=xl/sharedStrings.xml><?xml version="1.0" encoding="utf-8"?>
<sst xmlns="http://schemas.openxmlformats.org/spreadsheetml/2006/main" count="105" uniqueCount="72">
  <si>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</si>
  <si>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</si>
  <si>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</si>
  <si>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</si>
  <si>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</si>
  <si>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</si>
  <si>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</si>
  <si>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</si>
  <si>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</si>
  <si>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</si>
  <si>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</si>
  <si>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</si>
  <si>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</si>
  <si>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אחוז הנחה מבוקש</t>
  </si>
  <si>
    <t>סה"כ שכ"ט מירבי מאושר להתקשרות  (כולל מע"מ)</t>
  </si>
  <si>
    <t>סטטוס טיפול</t>
  </si>
  <si>
    <t>יעוץ נגישות</t>
  </si>
  <si>
    <t>כן</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</si>
  <si>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</si>
  <si>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</si>
  <si>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הנדסה</t>
  </si>
  <si>
    <t>נא לפנות ללשכה המשפטית להכנת חוזה</t>
  </si>
  <si>
    <t>סכום לפרויקט</t>
  </si>
  <si>
    <t>סכום חודשי</t>
  </si>
  <si>
    <t>משתתפים:מירב הלפמן - מנכ"לית העירייה, רו"ח איילת נהרי עובד , עו"ד ענת סמסונוב - לשכה משפטית,רחלי רם - רכזת הוועדה, מהנדסת העיר- עליזה זיידלר גרנות, מנהלים רלוונטים</t>
  </si>
  <si>
    <t>החלטה מס  2025-16.1-01</t>
  </si>
  <si>
    <r>
      <rPr>
        <b/>
        <sz val="11"/>
        <rFont val="Arial"/>
        <family val="2"/>
      </rPr>
      <t>הגדלה</t>
    </r>
    <r>
      <rPr>
        <sz val="11"/>
        <rFont val="Arial"/>
        <family val="2"/>
      </rPr>
      <t xml:space="preserve"> - תכנית מתאר כוללנית  לכפר סבא</t>
    </r>
  </si>
  <si>
    <t>מרים אלחדד - אדריכלית העיר</t>
  </si>
  <si>
    <t>יעוץ אדריכלי</t>
  </si>
  <si>
    <t>מזור-פירשט - אדרכלים ומתכנני ערים</t>
  </si>
  <si>
    <t>נא לפנות למחלקה המשפטית לחידוש חוזה</t>
  </si>
  <si>
    <t>הגדלה מס' 3 לחוזה מקורי  92/13 - הגדלה לצורך עדכון  תכנית המתאר לעיר (מספרי הגדלות 17621 ו - 60821)</t>
  </si>
  <si>
    <t>החלטה מס' 2025-16.02</t>
  </si>
  <si>
    <t>שידרוג ניקוז גולומב - דב הוז</t>
  </si>
  <si>
    <t>שמעון גיטליץ - מנהל אגף תשתיות בינוי ופיתוח • תשתיות בינוי ופיתוח</t>
  </si>
  <si>
    <t>תב"ר ניקוז</t>
  </si>
  <si>
    <t>יעוץ אינסטלציה</t>
  </si>
  <si>
    <t>סטאל</t>
  </si>
  <si>
    <t>חן הנדסה (ניצה חן)</t>
  </si>
  <si>
    <t>סוטובסקי מערכות אזרחיות</t>
  </si>
  <si>
    <t>שדרוג קו ניקוז מגולמב 51 עד לחיבור לקו ראשי בצומת דב הוז והכרמל.  כל המתכננים מוכרים ועובדים איתנו. צוק הידרולוגיה - לא הגישו. בשל הצפות חוזרות ונשנות בסימטה בגולומב 51 נדרש להגדיל את קוטר הקו עד לחיבור לחיבור לקו ראשי בצומת דב הוז והכרמל.  בשלב ראשון מוגשת בקשה למתכנן ניקוז.  על פי התכנון יוחלט על יועצים נוספים.  כל המתכננים מוכרים ועובדים איתנו.</t>
  </si>
  <si>
    <t>החלטה מס  2025-16.1-03</t>
  </si>
  <si>
    <r>
      <rPr>
        <b/>
        <sz val="11"/>
        <rFont val="Arial"/>
        <family val="2"/>
      </rPr>
      <t>הגדלה</t>
    </r>
    <r>
      <rPr>
        <sz val="11"/>
        <rFont val="Arial"/>
        <family val="2"/>
      </rPr>
      <t xml:space="preserve"> - סקר עצים עליה וצומת כנפי הנשרים</t>
    </r>
  </si>
  <si>
    <t>נדיה בוגון- ס. מנהל אגף תשתיות</t>
  </si>
  <si>
    <t>יעוץ אגרונומי</t>
  </si>
  <si>
    <t>רוזנברג איכות חיים</t>
  </si>
  <si>
    <t>בקשה להגדלה  2 חוזה מספר 202370135 . עבור סקר עצים של פרויקט צומת עליה וכנפי הנשרים  בהמשך לדרישת להזיז מיקום של תחנת אוטובוס ממוקמת בצומת כנפי הנשרים ומיקום מוצע לפי אישור משרד התחבורה דורש אישור פקיד יערות</t>
  </si>
  <si>
    <t>החלטה מס' 2025-16.1-04</t>
  </si>
  <si>
    <r>
      <rPr>
        <b/>
        <sz val="11"/>
        <rFont val="Arial"/>
        <family val="2"/>
      </rPr>
      <t>הגדלה</t>
    </r>
    <r>
      <rPr>
        <sz val="11"/>
        <rFont val="Arial"/>
        <family val="2"/>
      </rPr>
      <t xml:space="preserve"> - תכנון תאורה וחשמל לציר בן יהודה</t>
    </r>
  </si>
  <si>
    <t>יעוץ חשמל</t>
  </si>
  <si>
    <t>נעים בדרך</t>
  </si>
  <si>
    <t>בקשה להגדלה מספר 1 להסכם 2025900023 בהמשך להכנות לביצוע צמתים בן יהודה  וביקורת של חברת חשמל התגלה צורך בטיפול מערכות חשמל ופינוי עמודים באי תנועה בצומת הנוסף של ציר בן יהודה- ברש אשר.</t>
  </si>
  <si>
    <t>החלטה מס' 2025-16.1-05</t>
  </si>
  <si>
    <r>
      <rPr>
        <b/>
        <sz val="11"/>
        <rFont val="Arial"/>
        <family val="2"/>
      </rPr>
      <t>הגדלה</t>
    </r>
    <r>
      <rPr>
        <sz val="11"/>
        <rFont val="Arial"/>
        <family val="2"/>
      </rPr>
      <t xml:space="preserve"> - פיתוח נוף להמשך נתיב בחיבור למשה סנה</t>
    </r>
  </si>
  <si>
    <t>אדריכל נוף</t>
  </si>
  <si>
    <t>קרני גרשטיין</t>
  </si>
  <si>
    <t>הגדלה מספר 2 להסכם מספר 20239013 . בהמשך לביצוע סיור בנתיב נוסף בקרבה לצומת משה סנה ובחינת השטחים מאחורי של קיר אקוסטי ברחוב בגין התגלה צורך בתכנון בדגש לתכנון נוף ופיתוח של נתיב כניסה לעיר, הגדלת השטחי פיתוח ואדריכלות הנוף.</t>
  </si>
  <si>
    <t>החלטה מס' 2025-16.1-06</t>
  </si>
  <si>
    <t>יועץ נגישות למח' רישוי עסקים</t>
  </si>
  <si>
    <t>מח' רישוי עסקים- רעיה סבירסקי</t>
  </si>
  <si>
    <t>י.אליאב הנדסה בטיחות ונגישות בע"מ</t>
  </si>
  <si>
    <t>לבטח הנדסה ובטיחות בע"מ</t>
  </si>
  <si>
    <t>אוגדן מהנדסים- הנדסה ניהול פיקוח ונגישות</t>
  </si>
  <si>
    <t xml:space="preserve">יועץ נגישות למח' רישוי עסקים לבדיקת עסקים בעיר בהתאם לחוק רישוי עסקים.   בהתאם לחוק, עסקים בהם ניתן שירות לציבור צריכים להיות נגישים לאנשים עם מוגבלות. 
כדי להבטיח זאת, נדרשים בתי העסק להראות כי קיימות בהם התאמות הנגישות. 
רישיון עסק או חידושו יינתנו רק אחרי בדיקתו ואישורו של מורשה נגישות ערוני.. </t>
  </si>
  <si>
    <t>החלטה מס' 2025-16.1-07</t>
  </si>
  <si>
    <t>בדיקה שמאית לתכנית  התחדשות סוקולוב</t>
  </si>
  <si>
    <t xml:space="preserve">מינהלת התחדשות עירונית + שמאית </t>
  </si>
  <si>
    <t>שמאי</t>
  </si>
  <si>
    <t xml:space="preserve">בלטר - בלוי שמאות מקרקעין </t>
  </si>
  <si>
    <t>אמנון נזרי</t>
  </si>
  <si>
    <t>במסגרת אי הסכמה עם חברת יינוב על בניית חניון בסוקולוב במסגרת תב"ע מאושרת,
הוחלט להשתמש בשרותיו של שמאי מוסכם – שמאי מכריע בדימוס שייבחן את התכנית ואת הרווחיות שלה.
פנינו לשלושה שמאים שהיו מוסכמים גם על הצד השני וביקשנו הצעת מחיר לביצוע העבודה.
אייל יצחקי החליט לא להגיש הצעה מטעמי ניגוד עניינים לטענתו. ההצעה של השמאית גבע בלטר הייתה הנמוכה מבין השתיים ולכן נבחרה .
אישור שכר הטרחה שלה דחוף כדי לפתור את אי ההסכמה המתמשך זמן רב.</t>
  </si>
  <si>
    <t>פרוטוקול ועדת התקשרויות הנדסה   מס' 2025-16.1    תאריך25/5/25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</si>
</sst>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4"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1"/>
      <name val="Arial"/>
      <family val="2"/>
    </font>
    <font>
      <sz val="11"/>
      <name val="Arial"/>
      <family val="2"/>
      <scheme val="minor"/>
    </font>
    <font>
      <sz val="12"/>
      <name val="Arial"/>
      <family val="2"/>
      <scheme val="minor"/>
    </font>
    <font>
      <b/>
      <sz val="13"/>
      <color theme="1"/>
      <name val="Arial"/>
      <family val="2"/>
      <scheme val="minor"/>
    </font>
    <font>
      <sz val="13"/>
      <color theme="1"/>
      <name val="Arial"/>
      <family val="2"/>
      <scheme val="minor"/>
    </font>
    <font>
      <b/>
      <sz val="11"/>
      <name val="Arial"/>
      <family val="2"/>
    </font>
    <font>
      <sz val="10"/>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93">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6" fillId="0" borderId="1" xfId="0" applyFont="1" applyBorder="1" applyAlignment="1">
      <alignment vertical="center" wrapText="1" readingOrder="2"/>
    </xf>
    <xf numFmtId="165" fontId="5" fillId="7" borderId="4" xfId="0" applyNumberFormat="1" applyFont="1" applyFill="1" applyBorder="1" applyAlignment="1">
      <alignment horizontal="center" vertical="center" wrapText="1" readingOrder="2"/>
    </xf>
    <xf numFmtId="0" fontId="4" fillId="0" borderId="6" xfId="0" applyFont="1" applyBorder="1" applyAlignment="1">
      <alignment vertical="center" wrapText="1" readingOrder="2"/>
    </xf>
    <xf numFmtId="0" fontId="4" fillId="0" borderId="7" xfId="0" applyFont="1" applyBorder="1" applyAlignment="1">
      <alignment vertical="center" wrapText="1" readingOrder="2"/>
    </xf>
    <xf numFmtId="0" fontId="3" fillId="3" borderId="2" xfId="0" applyFont="1" applyFill="1" applyBorder="1" applyAlignment="1">
      <alignment vertical="center" readingOrder="2"/>
    </xf>
    <xf numFmtId="0" fontId="4" fillId="3" borderId="1" xfId="0" applyFont="1" applyFill="1" applyBorder="1" applyAlignment="1">
      <alignment vertical="center" wrapText="1" readingOrder="2"/>
    </xf>
    <xf numFmtId="0" fontId="4" fillId="0" borderId="5" xfId="0" applyFont="1" applyBorder="1" applyAlignment="1">
      <alignment vertical="center" readingOrder="2"/>
    </xf>
    <xf numFmtId="165" fontId="8" fillId="5" borderId="1" xfId="3" applyNumberFormat="1" applyFont="1" applyFill="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165" fontId="8" fillId="0" borderId="1" xfId="3" applyNumberFormat="1" applyFont="1" applyFill="1" applyBorder="1" applyAlignment="1">
      <alignment horizontal="center" vertical="center" wrapText="1" readingOrder="2"/>
    </xf>
    <xf numFmtId="165" fontId="6" fillId="0" borderId="1" xfId="0" applyNumberFormat="1" applyFont="1" applyBorder="1" applyAlignment="1">
      <alignment horizontal="center" vertical="center" wrapText="1" readingOrder="1"/>
    </xf>
    <xf numFmtId="165" fontId="5" fillId="7" borderId="4" xfId="0" applyNumberFormat="1" applyFont="1" applyFill="1" applyBorder="1" applyAlignment="1">
      <alignment vertical="center" wrapText="1" readingOrder="2"/>
    </xf>
    <xf numFmtId="165" fontId="5" fillId="7" borderId="8" xfId="0" applyNumberFormat="1" applyFont="1" applyFill="1" applyBorder="1" applyAlignment="1">
      <alignment vertical="center" wrapText="1" readingOrder="2"/>
    </xf>
    <xf numFmtId="0" fontId="13" fillId="5" borderId="8" xfId="0" applyFont="1" applyFill="1" applyBorder="1" applyAlignment="1">
      <alignment vertical="center" wrapText="1" readingOrder="2"/>
    </xf>
    <xf numFmtId="0" fontId="12" fillId="5" borderId="8" xfId="0" applyFont="1" applyFill="1" applyBorder="1" applyAlignment="1">
      <alignment vertical="center" wrapText="1" readingOrder="2"/>
    </xf>
    <xf numFmtId="0" fontId="7" fillId="5" borderId="8" xfId="0" applyFont="1" applyFill="1" applyBorder="1" applyAlignment="1">
      <alignment vertical="center" wrapText="1" readingOrder="2"/>
    </xf>
    <xf numFmtId="0" fontId="7" fillId="5" borderId="8" xfId="1" applyNumberFormat="1" applyFont="1" applyFill="1" applyBorder="1" applyAlignment="1">
      <alignment vertical="center" wrapText="1" readingOrder="2"/>
    </xf>
    <xf numFmtId="3" fontId="7" fillId="5" borderId="8" xfId="0" applyNumberFormat="1" applyFont="1" applyFill="1" applyBorder="1" applyAlignment="1">
      <alignment vertical="center" wrapText="1" readingOrder="2"/>
    </xf>
    <xf numFmtId="165" fontId="8" fillId="5" borderId="1" xfId="3" applyNumberFormat="1" applyFont="1" applyFill="1" applyBorder="1" applyAlignment="1">
      <alignment vertical="center" wrapText="1" readingOrder="2"/>
    </xf>
    <xf numFmtId="3" fontId="6" fillId="0" borderId="1" xfId="0" applyNumberFormat="1" applyFont="1" applyBorder="1" applyAlignment="1">
      <alignment vertical="center" wrapText="1" readingOrder="2"/>
    </xf>
    <xf numFmtId="165" fontId="8" fillId="0" borderId="1" xfId="3" applyNumberFormat="1" applyFont="1" applyFill="1" applyBorder="1" applyAlignment="1">
      <alignment vertical="center" wrapText="1" readingOrder="2"/>
    </xf>
    <xf numFmtId="165" fontId="6" fillId="0" borderId="1" xfId="0" applyNumberFormat="1" applyFont="1" applyBorder="1" applyAlignment="1">
      <alignment vertical="center" wrapText="1" readingOrder="1"/>
    </xf>
    <xf numFmtId="0" fontId="0" fillId="0" borderId="0" xfId="0" applyAlignment="1">
      <alignment wrapText="1"/>
    </xf>
    <xf numFmtId="0" fontId="11" fillId="0" borderId="0" xfId="0" applyFont="1" applyAlignment="1">
      <alignment wrapText="1"/>
    </xf>
    <xf numFmtId="0" fontId="3" fillId="3" borderId="3" xfId="0" applyFont="1" applyFill="1" applyBorder="1" applyAlignment="1">
      <alignment vertical="center" wrapText="1" readingOrder="2"/>
    </xf>
    <xf numFmtId="0" fontId="6" fillId="0" borderId="1" xfId="0" applyFont="1" applyBorder="1" applyAlignment="1">
      <alignment horizontal="center" vertical="center" wrapText="1" readingOrder="2"/>
    </xf>
    <xf numFmtId="1" fontId="6" fillId="0" borderId="1" xfId="0" applyNumberFormat="1" applyFont="1" applyBorder="1" applyAlignment="1">
      <alignment horizontal="center" vertical="center" wrapText="1" readingOrder="1"/>
    </xf>
    <xf numFmtId="0" fontId="9" fillId="5" borderId="8" xfId="0" applyFont="1" applyFill="1" applyBorder="1" applyAlignment="1">
      <alignment wrapText="1" readingOrder="2"/>
    </xf>
    <xf numFmtId="0" fontId="7" fillId="0" borderId="4" xfId="0" applyFont="1" applyBorder="1" applyAlignment="1">
      <alignment horizontal="center" vertical="center" wrapText="1" readingOrder="2"/>
    </xf>
    <xf numFmtId="0" fontId="12" fillId="0" borderId="4" xfId="0" applyFont="1" applyBorder="1" applyAlignment="1">
      <alignment horizontal="center" vertical="center" wrapText="1" readingOrder="2"/>
    </xf>
    <xf numFmtId="0" fontId="7" fillId="0" borderId="4" xfId="1" applyNumberFormat="1" applyFont="1" applyFill="1" applyBorder="1" applyAlignment="1">
      <alignment horizontal="center" vertical="center" wrapText="1" readingOrder="2"/>
    </xf>
    <xf numFmtId="3" fontId="7" fillId="0" borderId="4" xfId="0" applyNumberFormat="1" applyFont="1" applyBorder="1" applyAlignment="1">
      <alignment horizontal="center" vertical="center" wrapText="1" readingOrder="2"/>
    </xf>
    <xf numFmtId="0" fontId="6" fillId="0" borderId="1" xfId="0" applyFont="1" applyBorder="1" applyAlignment="1">
      <alignment horizontal="center" vertical="center" wrapText="1" readingOrder="1"/>
    </xf>
    <xf numFmtId="49" fontId="5" fillId="4" borderId="5" xfId="0" applyNumberFormat="1" applyFont="1" applyFill="1" applyBorder="1" applyAlignment="1">
      <alignment vertical="center" readingOrder="2"/>
    </xf>
    <xf numFmtId="0" fontId="6" fillId="0" borderId="1" xfId="0" applyFont="1" applyBorder="1" applyAlignment="1">
      <alignment vertical="center" wrapText="1" readingOrder="1"/>
    </xf>
    <xf numFmtId="0" fontId="7" fillId="0" borderId="4" xfId="0" applyFont="1" applyBorder="1" applyAlignment="1">
      <alignment vertical="center" wrapText="1" readingOrder="2"/>
    </xf>
    <xf numFmtId="0" fontId="12" fillId="0" borderId="4" xfId="0" applyFont="1" applyBorder="1" applyAlignment="1">
      <alignment vertical="center" wrapText="1" readingOrder="2"/>
    </xf>
    <xf numFmtId="0" fontId="7" fillId="0" borderId="4" xfId="1" applyNumberFormat="1" applyFont="1" applyFill="1" applyBorder="1" applyAlignment="1">
      <alignment vertical="center" wrapText="1" readingOrder="2"/>
    </xf>
    <xf numFmtId="3" fontId="7" fillId="0" borderId="4" xfId="0" applyNumberFormat="1" applyFont="1" applyBorder="1" applyAlignment="1">
      <alignment vertical="center" wrapText="1" readingOrder="2"/>
    </xf>
    <xf numFmtId="49" fontId="5" fillId="4" borderId="6" xfId="0" applyNumberFormat="1" applyFont="1" applyFill="1" applyBorder="1" applyAlignment="1">
      <alignment vertical="center" wrapText="1" readingOrder="2"/>
    </xf>
    <xf numFmtId="49" fontId="5" fillId="4" borderId="7" xfId="0" applyNumberFormat="1" applyFont="1" applyFill="1" applyBorder="1" applyAlignment="1">
      <alignment vertical="center" wrapText="1" readingOrder="2"/>
    </xf>
    <xf numFmtId="0" fontId="9" fillId="0" borderId="4" xfId="0" applyFont="1" applyBorder="1" applyAlignment="1">
      <alignment wrapText="1" readingOrder="2"/>
    </xf>
    <xf numFmtId="0" fontId="9" fillId="0" borderId="4" xfId="0" applyFont="1" applyBorder="1" applyAlignment="1">
      <alignment horizontal="center" wrapText="1" readingOrder="2"/>
    </xf>
    <xf numFmtId="0" fontId="0" fillId="0" borderId="0" xfId="0" applyAlignment="1">
      <alignment wrapText="1" readingOrder="2"/>
    </xf>
    <xf numFmtId="164" fontId="0" fillId="0" borderId="0" xfId="0" applyNumberFormat="1" applyAlignment="1">
      <alignment wrapText="1" readingOrder="2"/>
    </xf>
    <xf numFmtId="0" fontId="9" fillId="0" borderId="0" xfId="0" applyFont="1" applyAlignment="1">
      <alignment wrapText="1" readingOrder="2"/>
    </xf>
    <xf numFmtId="0" fontId="9" fillId="0" borderId="0" xfId="0" applyFont="1" applyAlignment="1">
      <alignment wrapText="1"/>
    </xf>
    <xf numFmtId="0" fontId="10" fillId="0" borderId="0" xfId="0" applyFont="1"/>
    <xf numFmtId="0" fontId="4" fillId="3" borderId="5" xfId="0" applyFont="1" applyFill="1" applyBorder="1" applyAlignment="1">
      <alignment vertical="center" wrapText="1" readingOrder="2"/>
    </xf>
    <xf numFmtId="0" fontId="3" fillId="0" borderId="0" xfId="0" applyFont="1" applyFill="1" applyBorder="1" applyAlignment="1">
      <alignment vertical="center" wrapText="1" readingOrder="2"/>
    </xf>
    <xf numFmtId="0" fontId="4" fillId="0" borderId="0" xfId="0" applyFont="1" applyFill="1" applyBorder="1" applyAlignment="1">
      <alignment vertical="center" wrapText="1" readingOrder="2"/>
    </xf>
    <xf numFmtId="0" fontId="5" fillId="0" borderId="7" xfId="0" applyFont="1" applyBorder="1" applyAlignment="1">
      <alignment horizontal="center" vertical="center" wrapText="1" readingOrder="2"/>
    </xf>
    <xf numFmtId="0" fontId="4" fillId="3" borderId="4" xfId="0" applyFont="1" applyFill="1" applyBorder="1" applyAlignment="1">
      <alignment vertical="center" readingOrder="2"/>
    </xf>
    <xf numFmtId="0" fontId="4" fillId="3" borderId="4" xfId="0" applyFont="1" applyFill="1" applyBorder="1" applyAlignment="1">
      <alignment vertical="center" wrapText="1" readingOrder="2"/>
    </xf>
    <xf numFmtId="49" fontId="5" fillId="4" borderId="10" xfId="0" applyNumberFormat="1" applyFont="1" applyFill="1" applyBorder="1" applyAlignment="1">
      <alignment vertical="center" readingOrder="2"/>
    </xf>
    <xf numFmtId="49" fontId="5" fillId="4" borderId="11" xfId="0" applyNumberFormat="1" applyFont="1" applyFill="1" applyBorder="1" applyAlignment="1">
      <alignment vertical="center" wrapText="1" readingOrder="2"/>
    </xf>
    <xf numFmtId="0" fontId="0" fillId="0" borderId="5" xfId="0" applyBorder="1" applyAlignment="1">
      <alignment wrapText="1" readingOrder="2"/>
    </xf>
    <xf numFmtId="0" fontId="5" fillId="0" borderId="4" xfId="0" applyFont="1" applyBorder="1" applyAlignment="1">
      <alignment vertical="center" wrapText="1" readingOrder="2"/>
    </xf>
    <xf numFmtId="0" fontId="7" fillId="6" borderId="4" xfId="0" applyFont="1" applyFill="1" applyBorder="1" applyAlignment="1">
      <alignment horizontal="center" vertical="center" wrapText="1" readingOrder="2"/>
    </xf>
    <xf numFmtId="165" fontId="8" fillId="6" borderId="4" xfId="3" applyNumberFormat="1" applyFont="1" applyFill="1" applyBorder="1" applyAlignment="1">
      <alignment horizontal="center" vertical="center" wrapText="1" readingOrder="2"/>
    </xf>
    <xf numFmtId="3" fontId="7" fillId="6" borderId="4" xfId="0" applyNumberFormat="1" applyFont="1" applyFill="1" applyBorder="1" applyAlignment="1">
      <alignment horizontal="center" vertical="center" wrapText="1" readingOrder="2"/>
    </xf>
    <xf numFmtId="0" fontId="0" fillId="0" borderId="4" xfId="0" applyBorder="1" applyAlignment="1">
      <alignment wrapText="1"/>
    </xf>
    <xf numFmtId="0" fontId="12" fillId="5" borderId="13" xfId="0" applyFont="1" applyFill="1" applyBorder="1" applyAlignment="1">
      <alignment vertical="center" wrapText="1" readingOrder="2"/>
    </xf>
    <xf numFmtId="0" fontId="5" fillId="0" borderId="9" xfId="0" applyFont="1" applyBorder="1" applyAlignment="1">
      <alignment vertical="center" wrapText="1" readingOrder="2"/>
    </xf>
    <xf numFmtId="0" fontId="5" fillId="0" borderId="8" xfId="0" applyFont="1" applyBorder="1" applyAlignment="1">
      <alignment vertical="center" wrapText="1" readingOrder="2"/>
    </xf>
    <xf numFmtId="0" fontId="0" fillId="0" borderId="4" xfId="0" applyBorder="1" applyAlignment="1">
      <alignment horizontal="center" wrapText="1"/>
    </xf>
    <xf numFmtId="0" fontId="4" fillId="0" borderId="14" xfId="0" applyFont="1" applyBorder="1" applyAlignment="1">
      <alignment vertical="center" readingOrder="2"/>
    </xf>
    <xf numFmtId="0" fontId="4" fillId="0" borderId="15" xfId="0" applyFont="1" applyBorder="1" applyAlignment="1">
      <alignment vertical="center" wrapText="1" readingOrder="2"/>
    </xf>
    <xf numFmtId="0" fontId="0" fillId="0" borderId="15" xfId="0" applyBorder="1" applyAlignment="1">
      <alignment wrapText="1"/>
    </xf>
    <xf numFmtId="0" fontId="0" fillId="0" borderId="12" xfId="0" applyBorder="1" applyAlignment="1">
      <alignment wrapText="1"/>
    </xf>
    <xf numFmtId="0" fontId="7" fillId="5" borderId="8" xfId="0" applyFont="1" applyFill="1" applyBorder="1" applyAlignment="1">
      <alignment horizontal="center" vertical="center" wrapText="1" readingOrder="2"/>
    </xf>
    <xf numFmtId="0" fontId="12" fillId="5" borderId="8" xfId="0" applyFont="1" applyFill="1" applyBorder="1" applyAlignment="1">
      <alignment horizontal="center" vertical="center" wrapText="1" readingOrder="2"/>
    </xf>
    <xf numFmtId="0" fontId="7" fillId="5" borderId="8" xfId="1" applyNumberFormat="1" applyFont="1" applyFill="1" applyBorder="1" applyAlignment="1">
      <alignment horizontal="center" vertical="center" wrapText="1" readingOrder="2"/>
    </xf>
    <xf numFmtId="3" fontId="7" fillId="5" borderId="8" xfId="0" applyNumberFormat="1" applyFont="1" applyFill="1" applyBorder="1" applyAlignment="1">
      <alignment horizontal="center" vertical="center" wrapText="1" readingOrder="2"/>
    </xf>
    <xf numFmtId="0" fontId="7" fillId="6" borderId="9" xfId="0" applyFont="1" applyFill="1" applyBorder="1" applyAlignment="1">
      <alignment horizontal="center" vertical="center" wrapText="1" readingOrder="2"/>
    </xf>
    <xf numFmtId="165" fontId="8" fillId="6" borderId="9" xfId="3" applyNumberFormat="1" applyFont="1" applyFill="1" applyBorder="1" applyAlignment="1">
      <alignment horizontal="center" vertical="center" wrapText="1" readingOrder="2"/>
    </xf>
    <xf numFmtId="1" fontId="7" fillId="6" borderId="9" xfId="2" applyNumberFormat="1" applyFont="1" applyFill="1" applyBorder="1" applyAlignment="1">
      <alignment horizontal="center" vertical="center" wrapText="1" readingOrder="2"/>
    </xf>
    <xf numFmtId="0" fontId="9" fillId="5" borderId="8" xfId="0" applyFont="1" applyFill="1" applyBorder="1" applyAlignment="1">
      <alignment horizontal="center" wrapText="1" readingOrder="2"/>
    </xf>
    <xf numFmtId="165" fontId="5" fillId="7" borderId="8" xfId="0" applyNumberFormat="1" applyFont="1" applyFill="1" applyBorder="1" applyAlignment="1">
      <alignment horizontal="center" vertical="center" wrapText="1" readingOrder="2"/>
    </xf>
    <xf numFmtId="0" fontId="0" fillId="5" borderId="8" xfId="0" applyFill="1" applyBorder="1" applyAlignment="1">
      <alignment horizontal="center" wrapText="1"/>
    </xf>
    <xf numFmtId="0" fontId="4" fillId="0" borderId="12" xfId="0" applyFont="1" applyBorder="1" applyAlignment="1">
      <alignment vertical="center" wrapText="1" readingOrder="2"/>
    </xf>
    <xf numFmtId="3" fontId="6" fillId="6" borderId="9" xfId="0" applyNumberFormat="1" applyFont="1" applyFill="1" applyBorder="1" applyAlignment="1">
      <alignment horizontal="center" vertical="center" wrapText="1" readingOrder="2"/>
    </xf>
    <xf numFmtId="165" fontId="6" fillId="6" borderId="9" xfId="0" applyNumberFormat="1" applyFont="1" applyFill="1" applyBorder="1" applyAlignment="1">
      <alignment horizontal="center" vertical="center" wrapText="1" readingOrder="1"/>
    </xf>
    <xf numFmtId="0" fontId="6" fillId="6" borderId="9" xfId="0" applyFont="1" applyFill="1" applyBorder="1" applyAlignment="1">
      <alignment horizontal="center" vertical="center" wrapText="1" readingOrder="1"/>
    </xf>
    <xf numFmtId="0" fontId="7" fillId="5" borderId="13" xfId="0" applyFont="1" applyFill="1" applyBorder="1" applyAlignment="1">
      <alignment vertical="center" wrapText="1" readingOrder="2"/>
    </xf>
    <xf numFmtId="49" fontId="5" fillId="4" borderId="14" xfId="0" applyNumberFormat="1" applyFont="1" applyFill="1" applyBorder="1" applyAlignment="1">
      <alignment vertical="center" readingOrder="2"/>
    </xf>
    <xf numFmtId="49" fontId="5" fillId="4" borderId="5" xfId="0" applyNumberFormat="1" applyFont="1" applyFill="1" applyBorder="1" applyAlignment="1">
      <alignment vertical="center" wrapText="1"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A6C37-BF8F-4552-A5F5-DC3167DF9D55}">
  <dimension ref="A1:Q30"/>
  <sheetViews>
    <sheetView rightToLeft="1" tabSelected="1" zoomScale="60" zoomScaleNormal="60" workbookViewId="0">
      <selection activeCell="D9" sqref="D9"/>
    </sheetView>
  </sheetViews>
  <sheetFormatPr defaultColWidth="8.69921875" defaultRowHeight="15" x14ac:dyDescent="0.25"/>
  <cols>
    <col min="1" max="1" width="4.19921875" style="28" customWidth="1"/>
    <col min="2" max="2" width="21.09765625" style="28" bestFit="1" customWidth="1"/>
    <col min="3" max="3" width="16.19921875" style="28" customWidth="1"/>
    <col min="4" max="4" width="13.59765625" style="28" customWidth="1"/>
    <col min="5" max="5" width="11.19921875" style="28" customWidth="1"/>
    <col min="6" max="6" width="8.69921875" style="28"/>
    <col min="7" max="7" width="15.09765625" style="28" customWidth="1"/>
    <col min="8" max="8" width="7.19921875" style="28" customWidth="1"/>
    <col min="9" max="9" width="8.8984375" style="28" bestFit="1" customWidth="1"/>
    <col min="10" max="10" width="10.19921875" style="28" bestFit="1" customWidth="1"/>
    <col min="11" max="11" width="15" style="28" bestFit="1" customWidth="1"/>
    <col min="12" max="12" width="19.5" style="28" customWidth="1"/>
    <col min="13" max="13" width="14.19921875" style="49" customWidth="1"/>
    <col min="14" max="14" width="13.59765625" style="50" bestFit="1" customWidth="1"/>
    <col min="15" max="15" width="12.69921875" style="51" customWidth="1"/>
    <col min="16" max="16" width="15" style="51" customWidth="1"/>
    <col min="17" max="17" width="10.8984375" style="52" customWidth="1"/>
    <col min="18" max="16384" width="8.69921875" style="28"/>
  </cols>
  <sheetData>
    <row r="1" spans="1:17" ht="36.75" customHeight="1" thickBot="1" x14ac:dyDescent="0.3">
      <c r="A1" s="10" t="s">
        <v>71</v>
      </c>
      <c r="B1" s="30"/>
      <c r="C1" s="30"/>
      <c r="D1" s="30"/>
      <c r="E1" s="30"/>
      <c r="F1" s="30"/>
      <c r="G1" s="30"/>
      <c r="H1" s="30"/>
      <c r="I1" s="30"/>
      <c r="J1" s="30"/>
      <c r="K1" s="55"/>
      <c r="L1" s="55"/>
      <c r="M1" s="55"/>
      <c r="N1" s="55"/>
      <c r="O1" s="55"/>
      <c r="P1" s="55"/>
      <c r="Q1" s="28"/>
    </row>
    <row r="2" spans="1:17" ht="14.25" customHeight="1" x14ac:dyDescent="0.25">
      <c r="A2" s="58" t="s">
        <v>24</v>
      </c>
      <c r="B2" s="59"/>
      <c r="C2" s="11"/>
      <c r="D2" s="11"/>
      <c r="E2" s="11"/>
      <c r="F2" s="11"/>
      <c r="G2" s="11"/>
      <c r="H2" s="11"/>
      <c r="I2" s="11"/>
      <c r="J2" s="54"/>
      <c r="K2" s="56"/>
      <c r="L2" s="56"/>
      <c r="M2" s="56"/>
      <c r="N2" s="56"/>
      <c r="O2" s="56"/>
      <c r="P2" s="56"/>
      <c r="Q2" s="28"/>
    </row>
    <row r="3" spans="1:17" ht="45.6" customHeight="1" x14ac:dyDescent="0.25">
      <c r="A3" s="62"/>
      <c r="B3" s="57" t="s">
        <v>0</v>
      </c>
      <c r="C3" s="57" t="s">
        <v>1</v>
      </c>
      <c r="D3" s="1" t="s">
        <v>2</v>
      </c>
      <c r="E3" s="1" t="s">
        <v>3</v>
      </c>
      <c r="F3" s="1" t="s">
        <v>4</v>
      </c>
      <c r="G3" s="1" t="s">
        <v>5</v>
      </c>
      <c r="H3" s="1" t="s">
        <v>6</v>
      </c>
      <c r="I3" s="1" t="s">
        <v>7</v>
      </c>
      <c r="J3" s="1" t="s">
        <v>8</v>
      </c>
      <c r="K3" s="1" t="s">
        <v>9</v>
      </c>
      <c r="L3" s="2" t="s">
        <v>10</v>
      </c>
      <c r="M3" s="3" t="s">
        <v>11</v>
      </c>
      <c r="N3" s="4" t="s">
        <v>12</v>
      </c>
      <c r="O3" s="1" t="s">
        <v>13</v>
      </c>
      <c r="P3" s="5" t="s">
        <v>14</v>
      </c>
      <c r="Q3" s="1" t="s">
        <v>15</v>
      </c>
    </row>
    <row r="4" spans="1:17" ht="15.6" x14ac:dyDescent="0.25">
      <c r="A4" s="60" t="s">
        <v>25</v>
      </c>
      <c r="B4" s="61"/>
      <c r="C4" s="45"/>
      <c r="D4" s="45"/>
      <c r="E4" s="45"/>
      <c r="F4" s="45"/>
      <c r="G4" s="45"/>
      <c r="H4" s="45"/>
      <c r="I4" s="45"/>
      <c r="J4" s="45"/>
      <c r="K4" s="45"/>
      <c r="L4" s="45"/>
      <c r="M4" s="45"/>
      <c r="N4" s="45"/>
      <c r="O4" s="45"/>
      <c r="P4" s="45"/>
      <c r="Q4" s="46"/>
    </row>
    <row r="5" spans="1:17" ht="55.2" x14ac:dyDescent="0.25">
      <c r="A5" s="63">
        <v>1</v>
      </c>
      <c r="B5" s="41" t="s">
        <v>26</v>
      </c>
      <c r="C5" s="42" t="s">
        <v>27</v>
      </c>
      <c r="D5" s="43">
        <v>2440042950</v>
      </c>
      <c r="E5" s="44" t="s">
        <v>28</v>
      </c>
      <c r="F5" s="44" t="s">
        <v>20</v>
      </c>
      <c r="G5" s="64" t="s">
        <v>29</v>
      </c>
      <c r="H5" s="65" t="s">
        <v>17</v>
      </c>
      <c r="I5" s="64">
        <v>100</v>
      </c>
      <c r="J5" s="65" t="s">
        <v>22</v>
      </c>
      <c r="K5" s="65">
        <v>644539</v>
      </c>
      <c r="L5" s="66">
        <v>1</v>
      </c>
      <c r="M5" s="65">
        <f>L5*K5</f>
        <v>644539</v>
      </c>
      <c r="N5" s="65">
        <f>M5*1.18</f>
        <v>760556.0199999999</v>
      </c>
      <c r="O5" s="47"/>
      <c r="P5" s="17">
        <f>N5</f>
        <v>760556.0199999999</v>
      </c>
      <c r="Q5" s="67" t="s">
        <v>30</v>
      </c>
    </row>
    <row r="6" spans="1:17" ht="30" customHeight="1" x14ac:dyDescent="0.25">
      <c r="A6" s="72" t="s">
        <v>31</v>
      </c>
      <c r="B6" s="73"/>
      <c r="C6" s="73"/>
      <c r="D6" s="73"/>
      <c r="E6" s="73"/>
      <c r="F6" s="73"/>
      <c r="G6" s="73"/>
      <c r="H6" s="73"/>
      <c r="I6" s="73"/>
      <c r="J6" s="73"/>
      <c r="K6" s="73"/>
      <c r="L6" s="73"/>
      <c r="M6" s="73"/>
      <c r="N6" s="73"/>
      <c r="O6" s="73"/>
      <c r="P6" s="73"/>
      <c r="Q6" s="75"/>
    </row>
    <row r="7" spans="1:17" ht="15.75" customHeight="1" x14ac:dyDescent="0.25">
      <c r="A7" s="92" t="s">
        <v>32</v>
      </c>
      <c r="B7" s="45"/>
      <c r="C7" s="45"/>
      <c r="D7" s="45"/>
      <c r="E7" s="45"/>
      <c r="F7" s="45"/>
      <c r="G7" s="45"/>
      <c r="H7" s="45"/>
      <c r="I7" s="45"/>
      <c r="J7" s="45"/>
      <c r="K7" s="45"/>
      <c r="L7" s="45"/>
      <c r="M7" s="45"/>
      <c r="N7" s="45"/>
      <c r="O7" s="45"/>
      <c r="P7" s="45"/>
      <c r="Q7" s="46"/>
    </row>
    <row r="8" spans="1:17" ht="68.400000000000006" customHeight="1" x14ac:dyDescent="0.25">
      <c r="A8" s="70">
        <v>2</v>
      </c>
      <c r="B8" s="68" t="s">
        <v>33</v>
      </c>
      <c r="C8" s="21" t="s">
        <v>34</v>
      </c>
      <c r="D8" s="22" t="s">
        <v>35</v>
      </c>
      <c r="E8" s="23" t="s">
        <v>36</v>
      </c>
      <c r="F8" s="23" t="s">
        <v>20</v>
      </c>
      <c r="G8" s="81" t="s">
        <v>37</v>
      </c>
      <c r="H8" s="81" t="s">
        <v>17</v>
      </c>
      <c r="I8" s="87">
        <v>100</v>
      </c>
      <c r="J8" s="81" t="s">
        <v>22</v>
      </c>
      <c r="K8" s="88">
        <v>22000</v>
      </c>
      <c r="L8" s="89">
        <v>1</v>
      </c>
      <c r="M8" s="81">
        <f>L8*K8</f>
        <v>22000</v>
      </c>
      <c r="N8" s="81">
        <f>M8*1.18</f>
        <v>25960</v>
      </c>
      <c r="O8" s="33"/>
      <c r="P8" s="18">
        <f>N8*(100-O8)/100</f>
        <v>25960</v>
      </c>
      <c r="Q8" s="19" t="s">
        <v>21</v>
      </c>
    </row>
    <row r="9" spans="1:17" ht="30" x14ac:dyDescent="0.25">
      <c r="A9" s="70"/>
      <c r="B9" s="68"/>
      <c r="C9" s="21"/>
      <c r="D9" s="22"/>
      <c r="E9" s="23"/>
      <c r="F9" s="23"/>
      <c r="G9" s="6" t="s">
        <v>38</v>
      </c>
      <c r="H9" s="24" t="s">
        <v>17</v>
      </c>
      <c r="I9" s="25">
        <v>59</v>
      </c>
      <c r="J9" s="26" t="s">
        <v>22</v>
      </c>
      <c r="K9" s="27">
        <v>54000</v>
      </c>
      <c r="L9" s="40">
        <v>1</v>
      </c>
      <c r="M9" s="24">
        <f t="shared" ref="M9:M10" si="0">L9*K9</f>
        <v>54000</v>
      </c>
      <c r="N9" s="24">
        <f t="shared" ref="N9:N10" si="1">M9*1.18</f>
        <v>63720</v>
      </c>
      <c r="O9" s="33"/>
      <c r="P9" s="18"/>
      <c r="Q9" s="19"/>
    </row>
    <row r="10" spans="1:17" ht="30" x14ac:dyDescent="0.25">
      <c r="A10" s="69"/>
      <c r="B10" s="68"/>
      <c r="C10" s="21"/>
      <c r="D10" s="22"/>
      <c r="E10" s="23"/>
      <c r="F10" s="23"/>
      <c r="G10" s="31" t="s">
        <v>39</v>
      </c>
      <c r="H10" s="13" t="s">
        <v>17</v>
      </c>
      <c r="I10" s="14">
        <v>52</v>
      </c>
      <c r="J10" s="15" t="s">
        <v>22</v>
      </c>
      <c r="K10" s="16">
        <v>55000</v>
      </c>
      <c r="L10" s="38">
        <v>1</v>
      </c>
      <c r="M10" s="13">
        <f t="shared" si="0"/>
        <v>55000</v>
      </c>
      <c r="N10" s="13">
        <f t="shared" si="1"/>
        <v>64900</v>
      </c>
      <c r="O10" s="33"/>
      <c r="P10" s="18"/>
      <c r="Q10" s="19"/>
    </row>
    <row r="11" spans="1:17" ht="14.25" customHeight="1" x14ac:dyDescent="0.25">
      <c r="A11" s="12" t="s">
        <v>40</v>
      </c>
      <c r="B11" s="8"/>
      <c r="C11" s="8"/>
      <c r="D11" s="8"/>
      <c r="E11" s="8"/>
      <c r="F11" s="8"/>
      <c r="G11" s="8"/>
      <c r="H11" s="8"/>
      <c r="I11" s="8"/>
      <c r="J11" s="8"/>
      <c r="K11" s="8"/>
      <c r="L11" s="8"/>
      <c r="M11" s="8"/>
      <c r="N11" s="8"/>
      <c r="O11" s="8"/>
      <c r="P11" s="9"/>
      <c r="Q11" s="28"/>
    </row>
    <row r="12" spans="1:17" ht="15.6" x14ac:dyDescent="0.25">
      <c r="A12" s="39" t="s">
        <v>41</v>
      </c>
      <c r="B12" s="45"/>
      <c r="C12" s="45"/>
      <c r="D12" s="45"/>
      <c r="E12" s="45"/>
      <c r="F12" s="45"/>
      <c r="G12" s="45"/>
      <c r="H12" s="45"/>
      <c r="I12" s="45"/>
      <c r="J12" s="45"/>
      <c r="K12" s="45"/>
      <c r="L12" s="45"/>
      <c r="M12" s="45"/>
      <c r="N12" s="45"/>
      <c r="O12" s="45"/>
      <c r="P12" s="45"/>
      <c r="Q12" s="46"/>
    </row>
    <row r="13" spans="1:17" ht="55.2" x14ac:dyDescent="0.25">
      <c r="A13" s="63">
        <v>3</v>
      </c>
      <c r="B13" s="34" t="s">
        <v>42</v>
      </c>
      <c r="C13" s="35" t="s">
        <v>43</v>
      </c>
      <c r="D13" s="36">
        <v>23009</v>
      </c>
      <c r="E13" s="37" t="s">
        <v>44</v>
      </c>
      <c r="F13" s="37" t="s">
        <v>20</v>
      </c>
      <c r="G13" s="64" t="s">
        <v>45</v>
      </c>
      <c r="H13" s="65" t="s">
        <v>17</v>
      </c>
      <c r="I13" s="64">
        <v>100</v>
      </c>
      <c r="J13" s="65" t="s">
        <v>18</v>
      </c>
      <c r="K13" s="65">
        <v>9000</v>
      </c>
      <c r="L13" s="66">
        <v>1</v>
      </c>
      <c r="M13" s="65">
        <f>L13*K13</f>
        <v>9000</v>
      </c>
      <c r="N13" s="65">
        <f>M13*1.18</f>
        <v>10620</v>
      </c>
      <c r="O13" s="48"/>
      <c r="P13" s="7">
        <f>N13</f>
        <v>10620</v>
      </c>
      <c r="Q13" s="71" t="s">
        <v>30</v>
      </c>
    </row>
    <row r="14" spans="1:17" ht="14.25" customHeight="1" x14ac:dyDescent="0.25">
      <c r="A14" s="72" t="s">
        <v>46</v>
      </c>
      <c r="B14" s="73"/>
      <c r="C14" s="73"/>
      <c r="D14" s="73"/>
      <c r="E14" s="73"/>
      <c r="F14" s="73"/>
      <c r="G14" s="73"/>
      <c r="H14" s="73"/>
      <c r="I14" s="73"/>
      <c r="J14" s="73"/>
      <c r="K14" s="73"/>
      <c r="L14" s="73"/>
      <c r="M14" s="73"/>
      <c r="N14" s="73"/>
      <c r="O14" s="73"/>
      <c r="P14" s="74"/>
      <c r="Q14" s="75"/>
    </row>
    <row r="15" spans="1:17" ht="15.6" x14ac:dyDescent="0.25">
      <c r="A15" s="39" t="s">
        <v>47</v>
      </c>
      <c r="B15" s="45"/>
      <c r="C15" s="45"/>
      <c r="D15" s="45"/>
      <c r="E15" s="45"/>
      <c r="F15" s="45"/>
      <c r="G15" s="45"/>
      <c r="H15" s="45"/>
      <c r="I15" s="45"/>
      <c r="J15" s="45"/>
      <c r="K15" s="45"/>
      <c r="L15" s="45"/>
      <c r="M15" s="45"/>
      <c r="N15" s="45"/>
      <c r="O15" s="45"/>
      <c r="P15" s="45"/>
      <c r="Q15" s="46"/>
    </row>
    <row r="16" spans="1:17" ht="55.2" x14ac:dyDescent="0.25">
      <c r="A16" s="69">
        <v>4</v>
      </c>
      <c r="B16" s="76" t="s">
        <v>48</v>
      </c>
      <c r="C16" s="77" t="s">
        <v>43</v>
      </c>
      <c r="D16" s="78">
        <v>23009</v>
      </c>
      <c r="E16" s="79" t="s">
        <v>49</v>
      </c>
      <c r="F16" s="79" t="s">
        <v>20</v>
      </c>
      <c r="G16" s="80" t="s">
        <v>50</v>
      </c>
      <c r="H16" s="81" t="s">
        <v>17</v>
      </c>
      <c r="I16" s="80">
        <v>100</v>
      </c>
      <c r="J16" s="81" t="s">
        <v>18</v>
      </c>
      <c r="K16" s="81">
        <v>24000</v>
      </c>
      <c r="L16" s="82">
        <v>1</v>
      </c>
      <c r="M16" s="81">
        <f>L16*K16</f>
        <v>24000</v>
      </c>
      <c r="N16" s="81">
        <f>M16*1.18</f>
        <v>28320</v>
      </c>
      <c r="O16" s="83"/>
      <c r="P16" s="84">
        <f>N16*(100-O16)/100</f>
        <v>28320</v>
      </c>
      <c r="Q16" s="85" t="s">
        <v>30</v>
      </c>
    </row>
    <row r="17" spans="1:17" ht="14.25" customHeight="1" x14ac:dyDescent="0.25">
      <c r="A17" s="72" t="s">
        <v>51</v>
      </c>
      <c r="B17" s="73"/>
      <c r="C17" s="73"/>
      <c r="D17" s="73"/>
      <c r="E17" s="73"/>
      <c r="F17" s="73"/>
      <c r="G17" s="73"/>
      <c r="H17" s="73"/>
      <c r="I17" s="73"/>
      <c r="J17" s="73"/>
      <c r="K17" s="73"/>
      <c r="L17" s="73"/>
      <c r="M17" s="73"/>
      <c r="N17" s="73"/>
      <c r="O17" s="73"/>
      <c r="P17" s="86"/>
      <c r="Q17" s="28"/>
    </row>
    <row r="18" spans="1:17" ht="15.6" x14ac:dyDescent="0.25">
      <c r="A18" s="39" t="s">
        <v>52</v>
      </c>
      <c r="B18" s="45"/>
      <c r="C18" s="45"/>
      <c r="D18" s="45"/>
      <c r="E18" s="45"/>
      <c r="F18" s="45"/>
      <c r="G18" s="45"/>
      <c r="H18" s="45"/>
      <c r="I18" s="45"/>
      <c r="J18" s="45"/>
      <c r="K18" s="45"/>
      <c r="L18" s="45"/>
      <c r="M18" s="45"/>
      <c r="N18" s="45"/>
      <c r="O18" s="45"/>
      <c r="P18" s="45"/>
      <c r="Q18" s="46"/>
    </row>
    <row r="19" spans="1:17" ht="55.2" x14ac:dyDescent="0.25">
      <c r="A19" s="69">
        <v>5</v>
      </c>
      <c r="B19" s="76" t="s">
        <v>53</v>
      </c>
      <c r="C19" s="77" t="s">
        <v>43</v>
      </c>
      <c r="D19" s="78">
        <v>23009</v>
      </c>
      <c r="E19" s="79" t="s">
        <v>54</v>
      </c>
      <c r="F19" s="79" t="s">
        <v>20</v>
      </c>
      <c r="G19" s="80" t="s">
        <v>55</v>
      </c>
      <c r="H19" s="81" t="s">
        <v>17</v>
      </c>
      <c r="I19" s="80">
        <v>100</v>
      </c>
      <c r="J19" s="81" t="s">
        <v>18</v>
      </c>
      <c r="K19" s="81">
        <v>70000</v>
      </c>
      <c r="L19" s="82">
        <v>1</v>
      </c>
      <c r="M19" s="81">
        <f>L19*K19</f>
        <v>70000</v>
      </c>
      <c r="N19" s="81">
        <f>M19*1.18</f>
        <v>82600</v>
      </c>
      <c r="O19" s="83"/>
      <c r="P19" s="84">
        <f>N19*(100-O19)/100</f>
        <v>82600</v>
      </c>
      <c r="Q19" s="85" t="s">
        <v>30</v>
      </c>
    </row>
    <row r="20" spans="1:17" ht="14.25" customHeight="1" x14ac:dyDescent="0.25">
      <c r="A20" s="72" t="s">
        <v>56</v>
      </c>
      <c r="B20" s="73"/>
      <c r="C20" s="73"/>
      <c r="D20" s="73"/>
      <c r="E20" s="73"/>
      <c r="F20" s="73"/>
      <c r="G20" s="73"/>
      <c r="H20" s="73"/>
      <c r="I20" s="73"/>
      <c r="J20" s="73"/>
      <c r="K20" s="73"/>
      <c r="L20" s="73"/>
      <c r="M20" s="73"/>
      <c r="N20" s="73"/>
      <c r="O20" s="73"/>
      <c r="P20" s="86"/>
      <c r="Q20" s="28"/>
    </row>
    <row r="21" spans="1:17" ht="15.6" x14ac:dyDescent="0.25">
      <c r="A21" s="91" t="s">
        <v>57</v>
      </c>
      <c r="B21" s="45"/>
      <c r="C21" s="45"/>
      <c r="D21" s="45"/>
      <c r="E21" s="45"/>
      <c r="F21" s="45"/>
      <c r="G21" s="45"/>
      <c r="H21" s="45"/>
      <c r="I21" s="45"/>
      <c r="J21" s="45"/>
      <c r="K21" s="45"/>
      <c r="L21" s="45"/>
      <c r="M21" s="45"/>
      <c r="N21" s="45"/>
      <c r="O21" s="45"/>
      <c r="P21" s="45"/>
      <c r="Q21" s="46"/>
    </row>
    <row r="22" spans="1:17" ht="65.400000000000006" customHeight="1" x14ac:dyDescent="0.25">
      <c r="A22" s="63">
        <v>6</v>
      </c>
      <c r="B22" s="90" t="s">
        <v>58</v>
      </c>
      <c r="C22" s="20" t="s">
        <v>59</v>
      </c>
      <c r="D22" s="22">
        <v>1715000751</v>
      </c>
      <c r="E22" s="23" t="s">
        <v>16</v>
      </c>
      <c r="F22" s="23" t="s">
        <v>20</v>
      </c>
      <c r="G22" s="81" t="s">
        <v>60</v>
      </c>
      <c r="H22" s="81" t="s">
        <v>17</v>
      </c>
      <c r="I22" s="87">
        <v>100</v>
      </c>
      <c r="J22" s="81" t="s">
        <v>23</v>
      </c>
      <c r="K22" s="88">
        <v>6200</v>
      </c>
      <c r="L22" s="89">
        <v>12</v>
      </c>
      <c r="M22" s="81">
        <f>L22*K22</f>
        <v>74400</v>
      </c>
      <c r="N22" s="81">
        <f>M22*1.18</f>
        <v>87792</v>
      </c>
      <c r="O22" s="33"/>
      <c r="P22" s="18">
        <f>N22*(100-O22)/100</f>
        <v>87792</v>
      </c>
      <c r="Q22" s="19" t="s">
        <v>21</v>
      </c>
    </row>
    <row r="23" spans="1:17" ht="30" x14ac:dyDescent="0.25">
      <c r="A23" s="70"/>
      <c r="B23" s="90"/>
      <c r="C23" s="20"/>
      <c r="D23" s="22"/>
      <c r="E23" s="23"/>
      <c r="F23" s="23"/>
      <c r="G23" s="31" t="s">
        <v>61</v>
      </c>
      <c r="H23" s="13" t="s">
        <v>17</v>
      </c>
      <c r="I23" s="14">
        <v>84</v>
      </c>
      <c r="J23" s="15" t="s">
        <v>23</v>
      </c>
      <c r="K23" s="16">
        <v>7200</v>
      </c>
      <c r="L23" s="32">
        <v>12</v>
      </c>
      <c r="M23" s="13">
        <f t="shared" ref="M23:M24" si="2">L23*K23</f>
        <v>86400</v>
      </c>
      <c r="N23" s="13">
        <f t="shared" ref="N23:N24" si="3">M23*1.18</f>
        <v>101952</v>
      </c>
      <c r="O23" s="33"/>
      <c r="P23" s="18"/>
      <c r="Q23" s="19"/>
    </row>
    <row r="24" spans="1:17" ht="45" x14ac:dyDescent="0.25">
      <c r="A24" s="69"/>
      <c r="B24" s="90"/>
      <c r="C24" s="20"/>
      <c r="D24" s="22"/>
      <c r="E24" s="23"/>
      <c r="F24" s="23"/>
      <c r="G24" s="31" t="s">
        <v>62</v>
      </c>
      <c r="H24" s="13" t="s">
        <v>17</v>
      </c>
      <c r="I24" s="14">
        <v>51</v>
      </c>
      <c r="J24" s="15" t="s">
        <v>23</v>
      </c>
      <c r="K24" s="16">
        <v>13216</v>
      </c>
      <c r="L24" s="32">
        <v>12</v>
      </c>
      <c r="M24" s="13">
        <f t="shared" si="2"/>
        <v>158592</v>
      </c>
      <c r="N24" s="13">
        <f t="shared" si="3"/>
        <v>187138.56</v>
      </c>
      <c r="O24" s="33"/>
      <c r="P24" s="18"/>
      <c r="Q24" s="19"/>
    </row>
    <row r="25" spans="1:17" ht="14.25" customHeight="1" x14ac:dyDescent="0.25">
      <c r="A25" s="72" t="s">
        <v>63</v>
      </c>
      <c r="B25" s="73"/>
      <c r="C25" s="73"/>
      <c r="D25" s="73"/>
      <c r="E25" s="73"/>
      <c r="F25" s="73"/>
      <c r="G25" s="73"/>
      <c r="H25" s="73"/>
      <c r="I25" s="73"/>
      <c r="J25" s="73"/>
      <c r="K25" s="73"/>
      <c r="L25" s="73"/>
      <c r="M25" s="73"/>
      <c r="N25" s="73"/>
      <c r="O25" s="73"/>
      <c r="P25" s="86"/>
      <c r="Q25" s="28"/>
    </row>
    <row r="26" spans="1:17" ht="15.6" x14ac:dyDescent="0.25">
      <c r="A26" s="91" t="s">
        <v>64</v>
      </c>
      <c r="B26" s="45"/>
      <c r="C26" s="45"/>
      <c r="D26" s="45"/>
      <c r="E26" s="45"/>
      <c r="F26" s="45"/>
      <c r="G26" s="45"/>
      <c r="H26" s="45"/>
      <c r="I26" s="45"/>
      <c r="J26" s="45"/>
      <c r="K26" s="45"/>
      <c r="L26" s="45"/>
      <c r="M26" s="45"/>
      <c r="N26" s="45"/>
      <c r="O26" s="45"/>
      <c r="P26" s="45"/>
      <c r="Q26" s="46"/>
    </row>
    <row r="27" spans="1:17" ht="57" customHeight="1" x14ac:dyDescent="0.25">
      <c r="A27" s="63">
        <v>7</v>
      </c>
      <c r="B27" s="90" t="s">
        <v>65</v>
      </c>
      <c r="C27" s="20" t="s">
        <v>66</v>
      </c>
      <c r="D27" s="22">
        <v>400444010</v>
      </c>
      <c r="E27" s="23" t="s">
        <v>67</v>
      </c>
      <c r="F27" s="23" t="s">
        <v>20</v>
      </c>
      <c r="G27" s="81" t="s">
        <v>68</v>
      </c>
      <c r="H27" s="81" t="s">
        <v>17</v>
      </c>
      <c r="I27" s="87">
        <v>100</v>
      </c>
      <c r="J27" s="81" t="s">
        <v>22</v>
      </c>
      <c r="K27" s="88">
        <v>35000</v>
      </c>
      <c r="L27" s="89">
        <v>1</v>
      </c>
      <c r="M27" s="81">
        <f>L27*K27</f>
        <v>35000</v>
      </c>
      <c r="N27" s="81">
        <f>M27*1.18</f>
        <v>41300</v>
      </c>
      <c r="O27" s="33"/>
      <c r="P27" s="18">
        <f>N27*(100-O27)/100</f>
        <v>41300</v>
      </c>
      <c r="Q27" s="19" t="s">
        <v>21</v>
      </c>
    </row>
    <row r="28" spans="1:17" ht="27.6" x14ac:dyDescent="0.25">
      <c r="A28" s="69"/>
      <c r="B28" s="90"/>
      <c r="C28" s="20"/>
      <c r="D28" s="22"/>
      <c r="E28" s="23"/>
      <c r="F28" s="23"/>
      <c r="G28" s="31" t="s">
        <v>69</v>
      </c>
      <c r="H28" s="13" t="s">
        <v>17</v>
      </c>
      <c r="I28" s="14">
        <v>79</v>
      </c>
      <c r="J28" s="15" t="s">
        <v>22</v>
      </c>
      <c r="K28" s="16">
        <v>50000</v>
      </c>
      <c r="L28" s="32">
        <v>1</v>
      </c>
      <c r="M28" s="13">
        <f t="shared" ref="M28" si="4">L28*K28</f>
        <v>50000</v>
      </c>
      <c r="N28" s="13">
        <f t="shared" ref="N28" si="5">M28*1.18</f>
        <v>59000</v>
      </c>
      <c r="O28" s="33"/>
      <c r="P28" s="18"/>
      <c r="Q28" s="19"/>
    </row>
    <row r="29" spans="1:17" ht="14.25" customHeight="1" x14ac:dyDescent="0.25">
      <c r="A29" s="12" t="s">
        <v>70</v>
      </c>
      <c r="B29" s="8"/>
      <c r="C29" s="8"/>
      <c r="D29" s="8"/>
      <c r="E29" s="8"/>
      <c r="F29" s="8"/>
      <c r="G29" s="8"/>
      <c r="H29" s="8"/>
      <c r="I29" s="8"/>
      <c r="J29" s="8"/>
      <c r="K29" s="8"/>
      <c r="L29" s="8"/>
      <c r="M29" s="8"/>
      <c r="N29" s="8"/>
      <c r="O29" s="8"/>
      <c r="P29" s="9"/>
      <c r="Q29" s="28"/>
    </row>
    <row r="30" spans="1:17" ht="16.8" x14ac:dyDescent="0.3">
      <c r="A30" s="53" t="s">
        <v>19</v>
      </c>
      <c r="B30" s="29"/>
      <c r="C30" s="29"/>
      <c r="D30" s="29"/>
      <c r="E30" s="29"/>
      <c r="F30" s="29"/>
      <c r="G30" s="29"/>
      <c r="H30" s="29"/>
      <c r="I30" s="29"/>
      <c r="J30" s="29"/>
      <c r="K30" s="29"/>
      <c r="L30" s="49"/>
      <c r="M30" s="50"/>
      <c r="N30" s="51"/>
      <c r="P30" s="52"/>
      <c r="Q30"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2025-07-09T13:52:39Z</dcterms:created>
  <dcterms:modified xsi:type="dcterms:W3CDTF">2025-07-10T04:20:07Z</dcterms:modified>
</cp:coreProperties>
</file>