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liront\AppData\Local\Microsoft\Windows\INetCache\Content.Outlook\J70COE8W\"/>
    </mc:Choice>
  </mc:AlternateContent>
  <xr:revisionPtr revIDLastSave="0" documentId="8_{4AFFE1BA-44BB-400D-A6C0-23DCA10663C9}" xr6:coauthVersionLast="47" xr6:coauthVersionMax="47" xr10:uidLastSave="{00000000-0000-0000-0000-000000000000}"/>
  <bookViews>
    <workbookView xWindow="-108" yWindow="-108" windowWidth="23256" windowHeight="12576" xr2:uid="{1552A5FA-DE35-4271-A297-24B836C7CA2E}"/>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1" l="1"/>
  <c r="N19" i="1" s="1"/>
  <c r="M18" i="1"/>
  <c r="N18" i="1" s="1"/>
  <c r="M17" i="1"/>
  <c r="N17" i="1" s="1"/>
  <c r="R17" i="1" s="1"/>
  <c r="M14" i="1"/>
  <c r="N14" i="1" s="1"/>
  <c r="R14" i="1" s="1"/>
  <c r="M11" i="1"/>
  <c r="N11" i="1" s="1"/>
  <c r="R11" i="1" s="1"/>
  <c r="M8" i="1"/>
  <c r="N8" i="1" s="1"/>
  <c r="M7" i="1"/>
  <c r="N7" i="1" s="1"/>
  <c r="R7" i="1" s="1"/>
  <c r="K4" i="1"/>
  <c r="M4" i="1" s="1"/>
  <c r="N4" i="1" s="1"/>
  <c r="R4" i="1" s="1"/>
</calcChain>
</file>

<file path=xl/sharedStrings.xml><?xml version="1.0" encoding="utf-8"?>
<sst xmlns="http://schemas.openxmlformats.org/spreadsheetml/2006/main" count="90" uniqueCount="72">
  <si>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</si>
  <si>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</si>
  <si>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</si>
  <si>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</si>
  <si>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</si>
  <si>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</si>
  <si>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</si>
  <si>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</si>
  <si>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</si>
  <si>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</si>
  <si>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</si>
  <si>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</si>
  <si>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</si>
  <si>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</si>
  <si>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</si>
  <si>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</si>
  <si>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</si>
  <si>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</si>
  <si>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</si>
  <si>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כן</t>
  </si>
  <si>
    <t>סכום קבוע</t>
  </si>
  <si>
    <t>אושרה ההצעה עם הציון המשוקלל הגבוה ביותר</t>
  </si>
  <si>
    <t>ניהול פרויקטים</t>
  </si>
  <si>
    <t>אושרה ההצעה להגדלה לפי סעיף 3.21 לנוהל התקשרויות</t>
  </si>
  <si>
    <t>סכום שעתי</t>
  </si>
  <si>
    <t>הרינו מאשרים כי כל הנושאים מועלים מאושרים כפטורים ממכרז לפי תקנה 3(8) לתקנות העיריות (מכרזים) תשמ"ח-1987 וכי הועדה סבורה כי אין להם עדיפות למכרז פומבי</t>
  </si>
  <si>
    <t>סכום חודשי</t>
  </si>
  <si>
    <t>יעוץ משפטי</t>
  </si>
  <si>
    <t>יעוץ פיננסי</t>
  </si>
  <si>
    <t xml:space="preserve">החלטה מס' 2025-9.1  </t>
  </si>
  <si>
    <t xml:space="preserve">שם הפרויקט: שירותי ייעוץ בנושא הגנת הפרטיות </t>
  </si>
  <si>
    <t>סמד אדרעי - מנהלת מחלקת אנליטיקה ומחקר אסטרטגי</t>
  </si>
  <si>
    <t>תכנון אסטרטגי ושיתופיות</t>
  </si>
  <si>
    <t>פריימסק בע"מ</t>
  </si>
  <si>
    <t>לא</t>
  </si>
  <si>
    <t>אושר  פה אחד</t>
  </si>
  <si>
    <t>נא לפנות ללשכה המשפטית להכנת חוזה</t>
  </si>
  <si>
    <t>מתן שירותי ייעוץ שוטף בנושא הגנת פרטיות וכל פעולה נלווית, בהתאם לתיקון 13 לחוק הגנת הפרטיות, הייעוץ יכלול הנחיות להבטחת קיום ההוראות לפי חוק הגנת הפרטיות ולקידום השמירה על הפרטיות ואבטחת המידע במאגרי המידע של הרשות, 
על היועץ לשמש סמכות מקצועית ומוקד ידע ובקיאות בחוק ובכל עדכוניו.נשלחו בקשות ל 9 משרדים משפטיים שבאתר החברה שלהם מצוין כי נותני שירותים במומחיות בנושא הגנת הפרטיות על תקנותיה.
במאגר היועצים העירוני אין שירות משפטי עם התמחות בהגנת הפרטיות.
התקבלה הצעת מחיר אחת בלבד.</t>
  </si>
  <si>
    <t xml:space="preserve">החלטה מס' 2025-9.2 </t>
  </si>
  <si>
    <t xml:space="preserve">פיקוח וייעץ בנושא רישוי כיבוי אש </t>
  </si>
  <si>
    <t xml:space="preserve">אבי סנדלר
סגן מנהל גאף בטחון 
</t>
  </si>
  <si>
    <t>2710092756, 2710102752</t>
  </si>
  <si>
    <t>ביטחון וחירום</t>
  </si>
  <si>
    <t>אירופלם מערכות כיבוי אש בע"מ</t>
  </si>
  <si>
    <t>רעם בטיחות ותקשורת בע"מ</t>
  </si>
  <si>
    <t>מדובר על ייעוץ טיפול בתוכנית עבודה ורישוי כיבוי, נדרש בעל מיקצוע שלא שייך לחברה הזכיינית של ביצוע העבודות והכנה לתקן חדש ( נתתי השוואה בין מחיר חודשי לשעתי )
העבודה המבוקשת הינה ייחודית הכנה לתקן חדש וליווי מול כיבוי אש ופיקוח תוכניות עבודה, פנינו ל 4 ספקים שמתאימים לעבודה המוצעת ןנמצאים בספר  הקבלנים  רק 2 החזירו תשובה ו 2 לא מעונינים, מבקש לאשר כי הזמן דוחק.</t>
  </si>
  <si>
    <t>החלטה מס' 2025-9.3</t>
  </si>
  <si>
    <t>הגדלה- תמיכה וסיוע מ"מ מנהלת כספים בחינוך</t>
  </si>
  <si>
    <t>צחי בן אדרת
גזבר העירייה</t>
  </si>
  <si>
    <t>חינוך</t>
  </si>
  <si>
    <t>דריה אלקינד</t>
  </si>
  <si>
    <r>
      <t>נא לפנות ללשכה המשפטית להכנת חוזה</t>
    </r>
    <r>
      <rPr>
        <b/>
        <sz val="11"/>
        <color theme="1"/>
        <rFont val="Arial"/>
        <family val="2"/>
        <scheme val="minor"/>
      </rPr>
      <t xml:space="preserve">לחצי שנה חפיפה  </t>
    </r>
  </si>
  <si>
    <t xml:space="preserve">בשל ריבוי ביקורות ודרישות  משרד החינוך נדרשים המשך תמיכה וסיוע של מ"מ מנהלת כספים בחינוך מ"מ חשבת האגף זקוקה להמשך בסיוע עקב גידול בהיקף העבודה ודרישות משרד החינוך . הגדלה מס' 1 - המשך פרוייקט  מועדת התקשרויות  2023-55.4.לחצי שנה </t>
  </si>
  <si>
    <t>החלטה מס' 2025-9.4</t>
  </si>
  <si>
    <t>בקשה להגשת הצעה לייצוג העירייה ת.א. 53099-02-24 דור אל -ש הנדסה והשקעות בע"מ ונגד הוועדה המקומית</t>
  </si>
  <si>
    <t>עו"ד דודו דוידוביץ
מח' ביטוחים</t>
  </si>
  <si>
    <t>כספים</t>
  </si>
  <si>
    <t>עו"ד יובל ראובינוף</t>
  </si>
  <si>
    <t>אושרה ההצעה לפי סעיף 3.20 לנוהל התקשרויות</t>
  </si>
  <si>
    <t>מדובר בתביעה שהגישו נגד העירייה והועדה המקומית בשל תביעת הצפת עסק. חברת הביטוח איילון מינתה את משרד עו"ד ראובינוף לטפל מטעמנו בתביעה בכל הנוגע לטענות הנוגעות לפוליסת צד ג'. חברת הפניקס בה אנו מבוטחים בביטוח אחריות מקצועית דחתה את הכיסוי של העירייה . לטובת ניהול ההליך בצורה המיטבית משרד ראובינוף ייצג את העירייה הן בטענות הקשורות לפוליסת צד ג והן בטענות הקשורות לפוליסת אחריות מקצועית.במידה ומדובר באחוז מפרויקט הסכום המוצע הינו היקף הפרויקט, והאחוז השכ"ט ייכתב בכמות יח'</t>
  </si>
  <si>
    <t>החלטה מס' 2025-9.5</t>
  </si>
  <si>
    <t>תחרות חדשנות חדשנות לעובדי עיריית כפר סבא</t>
  </si>
  <si>
    <t>אגף חדשנות וקיימות</t>
  </si>
  <si>
    <t>יעוץ ארגוני</t>
  </si>
  <si>
    <t>קיימות וחדשנות</t>
  </si>
  <si>
    <t>קוואטרו</t>
  </si>
  <si>
    <t>ירד מסדר היום</t>
  </si>
  <si>
    <t>Startch</t>
  </si>
  <si>
    <t>Hactivity</t>
  </si>
  <si>
    <t>נדרש יועץ לליווי תהליך תחרות חדשנות עירונית לעובדי העיריה. הליווי כולל הרצאות, סדנאות ומסתיים בתחרות חדשנות לצוותים המשתתפים.
נעשתה פניה ל7 יועצים. התקבלו רק 3 הצעות. חברת קוואטרו קיבלה את הציון המשוקלל הגבוה ביותר. החברה ליוותה אותנו בעבר בנושא תחרות חדשנות, ואנו מעוניינים להמשיך איתם באותה השפה שהוכיחה את עצמה בהצלחה באירוע, ובתהליך הליווי המקצועי שקיבלנו.</t>
  </si>
  <si>
    <t xml:space="preserve">יבחן שוב </t>
  </si>
  <si>
    <t>פרוטוקול ועדת התקשרויות    מס' 2025-9     תאריך:27/3/25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</si>
</sst>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22"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1"/>
      <name val="Arial"/>
      <family val="2"/>
    </font>
    <font>
      <sz val="11"/>
      <name val="Arial"/>
      <family val="2"/>
      <scheme val="minor"/>
    </font>
    <font>
      <sz val="12"/>
      <name val="Arial"/>
      <family val="2"/>
      <scheme val="minor"/>
    </font>
    <font>
      <sz val="10"/>
      <color theme="1"/>
      <name val="Arial"/>
      <family val="2"/>
      <scheme val="minor"/>
    </font>
    <font>
      <b/>
      <sz val="13"/>
      <color theme="1"/>
      <name val="Arial"/>
      <family val="2"/>
      <scheme val="minor"/>
    </font>
    <font>
      <sz val="13"/>
      <color theme="1"/>
      <name val="Arial"/>
      <family val="2"/>
      <scheme val="minor"/>
    </font>
    <font>
      <sz val="12"/>
      <name val="Arial"/>
      <family val="2"/>
    </font>
    <font>
      <b/>
      <sz val="11"/>
      <color theme="1"/>
      <name val="Arial"/>
      <family val="2"/>
      <scheme val="minor"/>
    </font>
    <font>
      <b/>
      <sz val="10"/>
      <color rgb="FFFF0000"/>
      <name val="Arial"/>
      <family val="2"/>
    </font>
    <font>
      <b/>
      <sz val="10"/>
      <color rgb="FFFF0000"/>
      <name val="Arial"/>
      <family val="2"/>
      <scheme val="minor"/>
    </font>
    <font>
      <sz val="12"/>
      <color theme="1"/>
      <name val="Arial"/>
      <family val="2"/>
      <charset val="177"/>
      <scheme val="minor"/>
    </font>
    <font>
      <sz val="12"/>
      <color theme="1"/>
      <name val="Arial"/>
      <family val="2"/>
    </font>
    <font>
      <sz val="12"/>
      <color theme="1"/>
      <name val="Calibri"/>
      <family val="2"/>
    </font>
    <font>
      <sz val="11"/>
      <color theme="1"/>
      <name val="Arial"/>
      <family val="2"/>
    </font>
    <font>
      <sz val="11"/>
      <color theme="1"/>
      <name val="Calibri"/>
      <family val="2"/>
    </font>
    <font>
      <b/>
      <sz val="10"/>
      <name val="Arial"/>
      <family val="2"/>
      <scheme val="minor"/>
    </font>
  </fonts>
  <fills count="3">
    <fill>
      <patternFill patternType="none"/>
    </fill>
    <fill>
      <patternFill patternType="gray125"/>
    </fill>
    <fill>
      <patternFill patternType="solid">
        <fgColor rgb="FFFFC7CE"/>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cellStyleXfs>
  <cellXfs count="89">
    <xf numFmtId="0" fontId="0" fillId="0" borderId="0" xfId="0"/>
    <xf numFmtId="0" fontId="8" fillId="0" borderId="1" xfId="3" applyFont="1" applyFill="1" applyBorder="1" applyAlignment="1">
      <alignment horizontal="center" vertical="center" wrapText="1" readingOrder="2"/>
    </xf>
    <xf numFmtId="165" fontId="7" fillId="0" borderId="1" xfId="3" applyNumberFormat="1" applyFont="1" applyFill="1" applyBorder="1" applyAlignment="1">
      <alignment horizontal="center" vertical="center" wrapText="1" readingOrder="2"/>
    </xf>
    <xf numFmtId="3" fontId="6" fillId="0" borderId="1" xfId="0" applyNumberFormat="1" applyFont="1" applyBorder="1" applyAlignment="1">
      <alignment horizontal="center" vertical="center" wrapText="1" readingOrder="2"/>
    </xf>
    <xf numFmtId="0" fontId="7" fillId="0" borderId="1" xfId="3" applyNumberFormat="1" applyFont="1" applyFill="1" applyBorder="1" applyAlignment="1">
      <alignment horizontal="center" vertical="center" wrapText="1" readingOrder="2"/>
    </xf>
    <xf numFmtId="0" fontId="4" fillId="0" borderId="5" xfId="0" applyFont="1" applyBorder="1" applyAlignment="1">
      <alignment horizontal="center" vertical="center" wrapText="1" readingOrder="2"/>
    </xf>
    <xf numFmtId="0" fontId="11" fillId="0" borderId="0" xfId="0" applyFont="1"/>
    <xf numFmtId="0" fontId="0" fillId="0" borderId="0" xfId="0" applyAlignment="1">
      <alignment readingOrder="2"/>
    </xf>
    <xf numFmtId="164" fontId="0" fillId="0" borderId="0" xfId="0" applyNumberFormat="1" applyAlignment="1">
      <alignment readingOrder="2"/>
    </xf>
    <xf numFmtId="0" fontId="4" fillId="0" borderId="8" xfId="0" applyFont="1" applyBorder="1" applyAlignment="1">
      <alignment vertical="center" wrapText="1" readingOrder="2"/>
    </xf>
    <xf numFmtId="0" fontId="4" fillId="0" borderId="9" xfId="0" applyFont="1" applyBorder="1" applyAlignment="1">
      <alignment vertical="center" wrapText="1" readingOrder="2"/>
    </xf>
    <xf numFmtId="49" fontId="5" fillId="0" borderId="1" xfId="0" applyNumberFormat="1" applyFont="1" applyBorder="1" applyAlignment="1">
      <alignment vertical="center" readingOrder="2"/>
    </xf>
    <xf numFmtId="3" fontId="6" fillId="0" borderId="5" xfId="0" applyNumberFormat="1" applyFont="1" applyBorder="1" applyAlignment="1">
      <alignment vertical="center" wrapText="1" readingOrder="2"/>
    </xf>
    <xf numFmtId="3" fontId="6" fillId="0" borderId="6" xfId="0" applyNumberFormat="1" applyFont="1" applyBorder="1" applyAlignment="1">
      <alignment vertical="center" wrapText="1" readingOrder="2"/>
    </xf>
    <xf numFmtId="0" fontId="4" fillId="0" borderId="5" xfId="0" applyFont="1" applyBorder="1" applyAlignment="1">
      <alignment vertical="center" wrapText="1" readingOrder="2"/>
    </xf>
    <xf numFmtId="0" fontId="4" fillId="0" borderId="6" xfId="0" applyFont="1" applyBorder="1" applyAlignment="1">
      <alignment vertical="center" wrapText="1" readingOrder="2"/>
    </xf>
    <xf numFmtId="0" fontId="8" fillId="0" borderId="5" xfId="0" applyFont="1" applyBorder="1" applyAlignment="1">
      <alignment readingOrder="2"/>
    </xf>
    <xf numFmtId="0" fontId="8" fillId="0" borderId="6" xfId="0" applyFont="1" applyBorder="1" applyAlignment="1">
      <alignment readingOrder="2"/>
    </xf>
    <xf numFmtId="165" fontId="5" fillId="0" borderId="5" xfId="0" applyNumberFormat="1" applyFont="1" applyBorder="1" applyAlignment="1">
      <alignment vertical="center" wrapText="1" readingOrder="2"/>
    </xf>
    <xf numFmtId="165" fontId="5" fillId="0" borderId="6" xfId="0" applyNumberFormat="1" applyFont="1" applyBorder="1" applyAlignment="1">
      <alignment vertical="center" wrapText="1" readingOrder="2"/>
    </xf>
    <xf numFmtId="0" fontId="9" fillId="0" borderId="5" xfId="0" applyFont="1" applyBorder="1" applyAlignment="1">
      <alignment vertical="center" wrapText="1" readingOrder="2"/>
    </xf>
    <xf numFmtId="0" fontId="9" fillId="0" borderId="6" xfId="0" applyFont="1" applyBorder="1" applyAlignment="1">
      <alignment vertical="center" wrapText="1" readingOrder="2"/>
    </xf>
    <xf numFmtId="0" fontId="6" fillId="0" borderId="5" xfId="0" applyFont="1" applyBorder="1" applyAlignment="1">
      <alignment vertical="center" wrapText="1" readingOrder="2"/>
    </xf>
    <xf numFmtId="0" fontId="6" fillId="0" borderId="6" xfId="0" applyFont="1" applyBorder="1" applyAlignment="1">
      <alignment vertical="center" wrapText="1" readingOrder="2"/>
    </xf>
    <xf numFmtId="0" fontId="6" fillId="0" borderId="5" xfId="1" applyNumberFormat="1" applyFont="1" applyFill="1" applyBorder="1" applyAlignment="1">
      <alignment vertical="center" wrapText="1" readingOrder="2"/>
    </xf>
    <xf numFmtId="0" fontId="6" fillId="0" borderId="6" xfId="1" applyNumberFormat="1" applyFont="1" applyFill="1" applyBorder="1" applyAlignment="1">
      <alignment vertical="center" wrapText="1" readingOrder="2"/>
    </xf>
    <xf numFmtId="0" fontId="6" fillId="0" borderId="10" xfId="0" applyFont="1" applyBorder="1" applyAlignment="1">
      <alignment vertical="center" wrapText="1" readingOrder="2"/>
    </xf>
    <xf numFmtId="0" fontId="6" fillId="0" borderId="10" xfId="1" applyNumberFormat="1" applyFont="1" applyFill="1" applyBorder="1" applyAlignment="1">
      <alignment vertical="center" wrapText="1" readingOrder="2"/>
    </xf>
    <xf numFmtId="0" fontId="3" fillId="0" borderId="2" xfId="0" applyFont="1" applyBorder="1" applyAlignment="1">
      <alignment vertical="center" readingOrder="2"/>
    </xf>
    <xf numFmtId="0" fontId="3" fillId="0" borderId="3" xfId="0" applyFont="1" applyBorder="1" applyAlignment="1">
      <alignment vertical="center" readingOrder="2"/>
    </xf>
    <xf numFmtId="0" fontId="3" fillId="0" borderId="4" xfId="0" applyFont="1" applyBorder="1" applyAlignment="1">
      <alignment vertical="center" readingOrder="2"/>
    </xf>
    <xf numFmtId="0" fontId="4" fillId="0" borderId="7" xfId="0" applyFont="1" applyBorder="1" applyAlignment="1">
      <alignment vertical="center" readingOrder="2"/>
    </xf>
    <xf numFmtId="0" fontId="8" fillId="0" borderId="1" xfId="3" applyFont="1" applyFill="1" applyBorder="1" applyAlignment="1">
      <alignment vertical="center" wrapText="1" readingOrder="2"/>
    </xf>
    <xf numFmtId="0" fontId="12" fillId="0" borderId="1" xfId="0" applyFont="1" applyBorder="1" applyAlignment="1">
      <alignment horizontal="center" vertical="center" wrapText="1" readingOrder="2"/>
    </xf>
    <xf numFmtId="165" fontId="7" fillId="0" borderId="1" xfId="3" applyNumberFormat="1" applyFont="1" applyFill="1" applyBorder="1" applyAlignment="1">
      <alignment vertical="center" wrapText="1" readingOrder="2"/>
    </xf>
    <xf numFmtId="3" fontId="6" fillId="0" borderId="1" xfId="0" applyNumberFormat="1" applyFont="1" applyBorder="1" applyAlignment="1">
      <alignment vertical="center" wrapText="1" readingOrder="2"/>
    </xf>
    <xf numFmtId="1" fontId="6" fillId="0" borderId="1" xfId="2" applyNumberFormat="1" applyFont="1" applyFill="1" applyBorder="1" applyAlignment="1">
      <alignment horizontal="center" vertical="center" wrapText="1" readingOrder="2"/>
    </xf>
    <xf numFmtId="165" fontId="12" fillId="0" borderId="1" xfId="0" applyNumberFormat="1" applyFont="1" applyBorder="1" applyAlignment="1">
      <alignment horizontal="center" vertical="center" wrapText="1" readingOrder="2"/>
    </xf>
    <xf numFmtId="0" fontId="6" fillId="0" borderId="1" xfId="0" applyFont="1" applyBorder="1" applyAlignment="1">
      <alignment vertical="center" wrapText="1" readingOrder="2"/>
    </xf>
    <xf numFmtId="1" fontId="6" fillId="0" borderId="1" xfId="2" applyNumberFormat="1" applyFont="1" applyFill="1" applyBorder="1" applyAlignment="1">
      <alignment vertical="center" wrapText="1" readingOrder="2"/>
    </xf>
    <xf numFmtId="0" fontId="10" fillId="0" borderId="0" xfId="0" applyFont="1"/>
    <xf numFmtId="165" fontId="12" fillId="0" borderId="1" xfId="0" applyNumberFormat="1" applyFont="1" applyBorder="1" applyAlignment="1">
      <alignment vertical="center" wrapText="1" readingOrder="2"/>
    </xf>
    <xf numFmtId="3" fontId="12" fillId="0" borderId="1" xfId="0" applyNumberFormat="1" applyFont="1" applyBorder="1" applyAlignment="1">
      <alignment horizontal="center" vertical="center" wrapText="1" readingOrder="2"/>
    </xf>
    <xf numFmtId="0" fontId="13" fillId="0" borderId="0" xfId="0" applyFont="1"/>
    <xf numFmtId="0" fontId="16" fillId="0" borderId="0" xfId="0" applyFont="1"/>
    <xf numFmtId="0" fontId="17" fillId="0" borderId="0" xfId="0" applyFont="1" applyAlignment="1">
      <alignment horizontal="right" vertical="center" readingOrder="2"/>
    </xf>
    <xf numFmtId="0" fontId="18" fillId="0" borderId="0" xfId="0" applyFont="1" applyAlignment="1">
      <alignment horizontal="right" vertical="center" readingOrder="2"/>
    </xf>
    <xf numFmtId="0" fontId="19" fillId="0" borderId="0" xfId="0" applyFont="1" applyAlignment="1">
      <alignment horizontal="right" vertical="center" readingOrder="2"/>
    </xf>
    <xf numFmtId="0" fontId="20" fillId="0" borderId="0" xfId="0" applyFont="1" applyAlignment="1">
      <alignment horizontal="right" vertical="center" readingOrder="2"/>
    </xf>
    <xf numFmtId="0" fontId="14" fillId="0" borderId="6" xfId="0" applyFont="1" applyBorder="1" applyAlignment="1">
      <alignment vertical="center" wrapText="1" readingOrder="2"/>
    </xf>
    <xf numFmtId="0" fontId="15" fillId="0" borderId="6" xfId="0" applyFont="1" applyBorder="1" applyAlignment="1">
      <alignment vertical="center" wrapText="1" readingOrder="2"/>
    </xf>
    <xf numFmtId="0" fontId="0" fillId="0" borderId="5" xfId="0" applyBorder="1" applyAlignment="1">
      <alignment wrapText="1"/>
    </xf>
    <xf numFmtId="0" fontId="0" fillId="0" borderId="6" xfId="0" applyBorder="1" applyAlignment="1">
      <alignment wrapText="1"/>
    </xf>
    <xf numFmtId="0" fontId="19" fillId="0" borderId="0" xfId="0" applyFont="1" applyAlignment="1">
      <alignment vertical="center" readingOrder="2"/>
    </xf>
    <xf numFmtId="0" fontId="17" fillId="0" borderId="0" xfId="0" applyFont="1" applyAlignment="1">
      <alignment vertical="center" readingOrder="2"/>
    </xf>
    <xf numFmtId="3" fontId="12" fillId="0" borderId="1" xfId="0" applyNumberFormat="1" applyFont="1" applyBorder="1" applyAlignment="1">
      <alignment vertical="center" wrapText="1" readingOrder="2"/>
    </xf>
    <xf numFmtId="0" fontId="21" fillId="0" borderId="5" xfId="0" applyFont="1" applyBorder="1" applyAlignment="1">
      <alignment vertical="center" wrapText="1" readingOrder="2"/>
    </xf>
    <xf numFmtId="0" fontId="5" fillId="0" borderId="5" xfId="0" applyFont="1" applyBorder="1" applyAlignment="1">
      <alignment horizontal="center" vertical="center" wrapText="1" readingOrder="2"/>
    </xf>
    <xf numFmtId="164" fontId="5" fillId="0" borderId="5" xfId="0" applyNumberFormat="1" applyFont="1" applyBorder="1" applyAlignment="1">
      <alignment horizontal="center" vertical="center" wrapText="1" readingOrder="2"/>
    </xf>
    <xf numFmtId="164" fontId="5" fillId="0" borderId="5" xfId="0" applyNumberFormat="1" applyFont="1" applyBorder="1" applyAlignment="1">
      <alignment vertical="center" wrapText="1" readingOrder="2"/>
    </xf>
    <xf numFmtId="164" fontId="5" fillId="0" borderId="5" xfId="0" applyNumberFormat="1" applyFont="1" applyBorder="1" applyAlignment="1">
      <alignment horizontal="right" vertical="center" wrapText="1" readingOrder="2"/>
    </xf>
    <xf numFmtId="0" fontId="5" fillId="0" borderId="5" xfId="0" applyFont="1" applyBorder="1" applyAlignment="1">
      <alignment vertical="center" wrapText="1" readingOrder="2"/>
    </xf>
    <xf numFmtId="0" fontId="5" fillId="0" borderId="10" xfId="0" applyFont="1" applyBorder="1" applyAlignment="1">
      <alignment vertical="center" readingOrder="2"/>
    </xf>
    <xf numFmtId="165" fontId="7" fillId="0" borderId="10" xfId="3" applyNumberFormat="1" applyFont="1" applyFill="1" applyBorder="1" applyAlignment="1">
      <alignment horizontal="center" vertical="center" wrapText="1" readingOrder="2"/>
    </xf>
    <xf numFmtId="0" fontId="6" fillId="0" borderId="10" xfId="0" applyFont="1" applyBorder="1" applyAlignment="1">
      <alignment horizontal="center" vertical="center" wrapText="1" readingOrder="2"/>
    </xf>
    <xf numFmtId="1" fontId="6" fillId="0" borderId="10" xfId="2" applyNumberFormat="1" applyFont="1" applyFill="1" applyBorder="1" applyAlignment="1">
      <alignment horizontal="center" vertical="center" wrapText="1" readingOrder="2"/>
    </xf>
    <xf numFmtId="49" fontId="5" fillId="0" borderId="7" xfId="0" applyNumberFormat="1" applyFont="1" applyBorder="1" applyAlignment="1">
      <alignment vertical="center" readingOrder="2"/>
    </xf>
    <xf numFmtId="49" fontId="5" fillId="0" borderId="8" xfId="0" applyNumberFormat="1" applyFont="1" applyBorder="1" applyAlignment="1">
      <alignment vertical="center" readingOrder="2"/>
    </xf>
    <xf numFmtId="49" fontId="5" fillId="0" borderId="9" xfId="0" applyNumberFormat="1" applyFont="1" applyBorder="1" applyAlignment="1">
      <alignment vertical="center" readingOrder="2"/>
    </xf>
    <xf numFmtId="0" fontId="6" fillId="0" borderId="11" xfId="0" applyFont="1" applyBorder="1" applyAlignment="1">
      <alignment vertical="center" wrapText="1" readingOrder="2"/>
    </xf>
    <xf numFmtId="0" fontId="6" fillId="0" borderId="12" xfId="0" applyFont="1" applyBorder="1" applyAlignment="1">
      <alignment vertical="center" wrapText="1" readingOrder="2"/>
    </xf>
    <xf numFmtId="49" fontId="5" fillId="0" borderId="5" xfId="0" applyNumberFormat="1" applyFont="1" applyBorder="1" applyAlignment="1">
      <alignment vertical="center" readingOrder="2"/>
    </xf>
    <xf numFmtId="0" fontId="5" fillId="0" borderId="5" xfId="0" applyFont="1" applyBorder="1" applyAlignment="1">
      <alignment vertical="center" readingOrder="2"/>
    </xf>
    <xf numFmtId="0" fontId="4" fillId="0" borderId="13" xfId="0" applyFont="1" applyBorder="1" applyAlignment="1">
      <alignment vertical="center" readingOrder="2"/>
    </xf>
    <xf numFmtId="0" fontId="4" fillId="0" borderId="14" xfId="0" applyFont="1" applyBorder="1" applyAlignment="1">
      <alignment vertical="center" wrapText="1" readingOrder="2"/>
    </xf>
    <xf numFmtId="0" fontId="4" fillId="0" borderId="11" xfId="0" applyFont="1" applyBorder="1" applyAlignment="1">
      <alignment vertical="center" wrapText="1" readingOrder="2"/>
    </xf>
    <xf numFmtId="165" fontId="7" fillId="0" borderId="10" xfId="3" applyNumberFormat="1" applyFont="1" applyFill="1" applyBorder="1" applyAlignment="1">
      <alignment vertical="center" wrapText="1" readingOrder="2"/>
    </xf>
    <xf numFmtId="164" fontId="7" fillId="0" borderId="10" xfId="3" applyNumberFormat="1" applyFont="1" applyFill="1" applyBorder="1" applyAlignment="1">
      <alignment vertical="center" wrapText="1" readingOrder="2"/>
    </xf>
    <xf numFmtId="3" fontId="6" fillId="0" borderId="10" xfId="0" applyNumberFormat="1" applyFont="1" applyBorder="1" applyAlignment="1">
      <alignment vertical="center" wrapText="1" readingOrder="2"/>
    </xf>
    <xf numFmtId="0" fontId="4" fillId="0" borderId="15" xfId="0" applyFont="1" applyBorder="1" applyAlignment="1">
      <alignment vertical="center" readingOrder="2"/>
    </xf>
    <xf numFmtId="0" fontId="6" fillId="0" borderId="6" xfId="0" applyFont="1" applyBorder="1" applyAlignment="1">
      <alignment horizontal="center" vertical="center" wrapText="1" readingOrder="2"/>
    </xf>
    <xf numFmtId="0" fontId="6" fillId="0" borderId="6" xfId="1" applyNumberFormat="1" applyFont="1" applyFill="1" applyBorder="1" applyAlignment="1">
      <alignment horizontal="center" vertical="center" wrapText="1" readingOrder="2"/>
    </xf>
    <xf numFmtId="3" fontId="6" fillId="0" borderId="6" xfId="0" applyNumberFormat="1" applyFont="1" applyBorder="1" applyAlignment="1">
      <alignment horizontal="center" vertical="center" wrapText="1" readingOrder="2"/>
    </xf>
    <xf numFmtId="3" fontId="6" fillId="0" borderId="10" xfId="0" applyNumberFormat="1" applyFont="1" applyBorder="1" applyAlignment="1">
      <alignment horizontal="center" vertical="center" wrapText="1" readingOrder="2"/>
    </xf>
    <xf numFmtId="0" fontId="4" fillId="0" borderId="6" xfId="0" applyFont="1" applyBorder="1" applyAlignment="1">
      <alignment horizontal="center" vertical="center" wrapText="1" readingOrder="2"/>
    </xf>
    <xf numFmtId="165" fontId="5" fillId="0" borderId="6" xfId="0" applyNumberFormat="1" applyFont="1" applyBorder="1" applyAlignment="1">
      <alignment horizontal="center" vertical="center" wrapText="1" readingOrder="2"/>
    </xf>
    <xf numFmtId="0" fontId="9" fillId="0" borderId="6" xfId="0" applyFont="1" applyBorder="1" applyAlignment="1">
      <alignment horizontal="center" vertical="center" wrapText="1" readingOrder="2"/>
    </xf>
    <xf numFmtId="0" fontId="0" fillId="0" borderId="6" xfId="0" applyBorder="1" applyAlignment="1">
      <alignment horizontal="center" wrapText="1"/>
    </xf>
    <xf numFmtId="0" fontId="5" fillId="0" borderId="6" xfId="0" applyFont="1" applyBorder="1" applyAlignment="1">
      <alignment vertical="center" readingOrder="2"/>
    </xf>
  </cellXfs>
  <cellStyles count="4">
    <cellStyle name="Comma" xfId="1" builtinId="3"/>
    <cellStyle name="Normal" xfId="0" builtinId="0"/>
    <cellStyle name="Percent" xfId="2" builtinId="5"/>
    <cellStyle name="רע"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097AB-FCCF-4EFD-8DD4-00C1BB3F9E8B}">
  <dimension ref="A1:T40"/>
  <sheetViews>
    <sheetView rightToLeft="1" tabSelected="1" topLeftCell="A18" workbookViewId="0">
      <selection activeCell="A25" sqref="A25"/>
    </sheetView>
  </sheetViews>
  <sheetFormatPr defaultColWidth="9" defaultRowHeight="13.8" x14ac:dyDescent="0.25"/>
  <cols>
    <col min="1" max="1" width="24.8984375" customWidth="1"/>
    <col min="2" max="2" width="40.19921875" bestFit="1" customWidth="1"/>
    <col min="3" max="3" width="14.8984375" customWidth="1"/>
    <col min="4" max="4" width="10.8984375" bestFit="1" customWidth="1"/>
    <col min="10" max="10" width="12.5" customWidth="1"/>
    <col min="11" max="11" width="13.5" bestFit="1" customWidth="1"/>
    <col min="12" max="12" width="8" bestFit="1" customWidth="1"/>
    <col min="13" max="14" width="11.8984375" bestFit="1" customWidth="1"/>
    <col min="18" max="18" width="14.19921875" customWidth="1"/>
    <col min="20" max="20" width="9.59765625" customWidth="1"/>
  </cols>
  <sheetData>
    <row r="1" spans="1:20" ht="21.6" thickBot="1" x14ac:dyDescent="0.3">
      <c r="A1" s="28" t="s">
        <v>71</v>
      </c>
      <c r="B1" s="29"/>
      <c r="C1" s="29"/>
      <c r="D1" s="29"/>
      <c r="E1" s="29"/>
      <c r="F1" s="29"/>
      <c r="G1" s="29"/>
      <c r="H1" s="29"/>
      <c r="I1" s="29"/>
      <c r="J1" s="29"/>
      <c r="K1" s="29"/>
      <c r="L1" s="29"/>
      <c r="M1" s="29"/>
      <c r="N1" s="29"/>
      <c r="O1" s="29"/>
      <c r="P1" s="29"/>
      <c r="Q1" s="29"/>
      <c r="R1" s="29"/>
      <c r="S1" s="30"/>
    </row>
    <row r="2" spans="1:20" ht="140.4" x14ac:dyDescent="0.25">
      <c r="A2" s="57" t="s">
        <v>0</v>
      </c>
      <c r="B2" s="57" t="s">
        <v>1</v>
      </c>
      <c r="C2" s="57" t="s">
        <v>2</v>
      </c>
      <c r="D2" s="57" t="s">
        <v>3</v>
      </c>
      <c r="E2" s="57" t="s">
        <v>4</v>
      </c>
      <c r="F2" s="57" t="s">
        <v>5</v>
      </c>
      <c r="G2" s="57" t="s">
        <v>6</v>
      </c>
      <c r="H2" s="57" t="s">
        <v>7</v>
      </c>
      <c r="I2" s="57" t="s">
        <v>8</v>
      </c>
      <c r="J2" s="57" t="s">
        <v>9</v>
      </c>
      <c r="K2" s="58" t="s">
        <v>10</v>
      </c>
      <c r="L2" s="59" t="s">
        <v>11</v>
      </c>
      <c r="M2" s="60" t="s">
        <v>12</v>
      </c>
      <c r="N2" s="57" t="s">
        <v>13</v>
      </c>
      <c r="O2" s="57" t="s">
        <v>14</v>
      </c>
      <c r="P2" s="61" t="s">
        <v>15</v>
      </c>
      <c r="Q2" s="5" t="s">
        <v>16</v>
      </c>
      <c r="R2" s="5" t="s">
        <v>17</v>
      </c>
      <c r="S2" s="57" t="s">
        <v>18</v>
      </c>
    </row>
    <row r="3" spans="1:20" ht="15.6" x14ac:dyDescent="0.25">
      <c r="A3" s="66" t="s">
        <v>29</v>
      </c>
      <c r="B3" s="67"/>
      <c r="C3" s="67"/>
      <c r="D3" s="67"/>
      <c r="E3" s="67"/>
      <c r="F3" s="67"/>
      <c r="G3" s="67"/>
      <c r="H3" s="67"/>
      <c r="I3" s="67"/>
      <c r="J3" s="67"/>
      <c r="K3" s="67"/>
      <c r="L3" s="67"/>
      <c r="M3" s="67"/>
      <c r="N3" s="67"/>
      <c r="O3" s="67"/>
      <c r="P3" s="67"/>
      <c r="Q3" s="67"/>
      <c r="R3" s="67"/>
      <c r="S3" s="67"/>
      <c r="T3" s="68"/>
    </row>
    <row r="4" spans="1:20" ht="90" customHeight="1" x14ac:dyDescent="0.25">
      <c r="A4" s="62">
        <v>1</v>
      </c>
      <c r="B4" s="23" t="s">
        <v>30</v>
      </c>
      <c r="C4" s="23" t="s">
        <v>31</v>
      </c>
      <c r="D4" s="25">
        <v>1731000750</v>
      </c>
      <c r="E4" s="13" t="s">
        <v>27</v>
      </c>
      <c r="F4" s="13" t="s">
        <v>32</v>
      </c>
      <c r="G4" s="63" t="s">
        <v>33</v>
      </c>
      <c r="H4" s="63" t="s">
        <v>34</v>
      </c>
      <c r="I4" s="64">
        <v>100</v>
      </c>
      <c r="J4" s="63" t="s">
        <v>24</v>
      </c>
      <c r="K4" s="63">
        <f>290*(100-4.94)%</f>
        <v>275.67399999999998</v>
      </c>
      <c r="L4" s="65">
        <v>80</v>
      </c>
      <c r="M4" s="63">
        <f>L4*K4</f>
        <v>22053.919999999998</v>
      </c>
      <c r="N4" s="63">
        <f>M4*1.18</f>
        <v>26023.625599999996</v>
      </c>
      <c r="O4" s="15" t="s">
        <v>21</v>
      </c>
      <c r="P4" s="15" t="s">
        <v>35</v>
      </c>
      <c r="Q4" s="17">
        <v>4.9400000000000004</v>
      </c>
      <c r="R4" s="19">
        <f>N4*(100-Q4)/100</f>
        <v>24738.058495359997</v>
      </c>
      <c r="S4" s="21"/>
      <c r="T4" s="52" t="s">
        <v>36</v>
      </c>
    </row>
    <row r="5" spans="1:20" ht="52.5" customHeight="1" x14ac:dyDescent="0.25">
      <c r="A5" s="31" t="s">
        <v>37</v>
      </c>
      <c r="B5" s="9"/>
      <c r="C5" s="9"/>
      <c r="D5" s="9"/>
      <c r="E5" s="9"/>
      <c r="F5" s="9"/>
      <c r="G5" s="9"/>
      <c r="H5" s="9"/>
      <c r="I5" s="9"/>
      <c r="J5" s="9"/>
      <c r="K5" s="9"/>
      <c r="L5" s="9"/>
      <c r="M5" s="9"/>
      <c r="N5" s="9"/>
      <c r="O5" s="9"/>
      <c r="P5" s="9"/>
      <c r="Q5" s="9"/>
      <c r="R5" s="9"/>
      <c r="S5" s="10"/>
    </row>
    <row r="6" spans="1:20" ht="15.6" x14ac:dyDescent="0.25">
      <c r="A6" s="71" t="s">
        <v>38</v>
      </c>
      <c r="B6" s="11"/>
      <c r="C6" s="11"/>
      <c r="D6" s="11"/>
      <c r="E6" s="11"/>
      <c r="F6" s="11"/>
      <c r="G6" s="11"/>
      <c r="H6" s="11"/>
      <c r="I6" s="11"/>
      <c r="J6" s="11"/>
      <c r="K6" s="11"/>
      <c r="L6" s="11"/>
      <c r="M6" s="11"/>
      <c r="N6" s="11"/>
      <c r="O6" s="11"/>
      <c r="P6" s="11"/>
      <c r="Q6" s="11"/>
      <c r="R6" s="11"/>
      <c r="S6" s="11"/>
      <c r="T6" s="11"/>
    </row>
    <row r="7" spans="1:20" ht="57" customHeight="1" x14ac:dyDescent="0.25">
      <c r="A7" s="72">
        <v>2</v>
      </c>
      <c r="B7" s="69" t="s">
        <v>39</v>
      </c>
      <c r="C7" s="22" t="s">
        <v>40</v>
      </c>
      <c r="D7" s="24" t="s">
        <v>41</v>
      </c>
      <c r="E7" s="12" t="s">
        <v>22</v>
      </c>
      <c r="F7" s="12" t="s">
        <v>42</v>
      </c>
      <c r="G7" s="34" t="s">
        <v>43</v>
      </c>
      <c r="H7" s="34" t="s">
        <v>19</v>
      </c>
      <c r="I7" s="38">
        <v>100</v>
      </c>
      <c r="J7" s="34" t="s">
        <v>26</v>
      </c>
      <c r="K7" s="41">
        <v>9450</v>
      </c>
      <c r="L7" s="35">
        <v>12</v>
      </c>
      <c r="M7" s="34">
        <f>L7*K7</f>
        <v>113400</v>
      </c>
      <c r="N7" s="34">
        <f>M7*1.18</f>
        <v>133812</v>
      </c>
      <c r="O7" s="14" t="s">
        <v>21</v>
      </c>
      <c r="P7" s="14" t="s">
        <v>35</v>
      </c>
      <c r="Q7" s="16"/>
      <c r="R7" s="18">
        <f>N7*(100-Q7)/100</f>
        <v>133812</v>
      </c>
      <c r="S7" s="20"/>
      <c r="T7" s="51" t="s">
        <v>36</v>
      </c>
    </row>
    <row r="8" spans="1:20" ht="60" x14ac:dyDescent="0.25">
      <c r="A8" s="62"/>
      <c r="B8" s="70"/>
      <c r="C8" s="23"/>
      <c r="D8" s="25"/>
      <c r="E8" s="13"/>
      <c r="F8" s="13"/>
      <c r="G8" s="1" t="s">
        <v>44</v>
      </c>
      <c r="H8" s="2" t="s">
        <v>19</v>
      </c>
      <c r="I8" s="4">
        <v>74</v>
      </c>
      <c r="J8" s="2" t="s">
        <v>26</v>
      </c>
      <c r="K8" s="37">
        <v>9700</v>
      </c>
      <c r="L8" s="3">
        <v>12</v>
      </c>
      <c r="M8" s="2">
        <f t="shared" ref="M8" si="0">L8*K8</f>
        <v>116400</v>
      </c>
      <c r="N8" s="2">
        <f t="shared" ref="N8" si="1">M8*1.18</f>
        <v>137352</v>
      </c>
      <c r="O8" s="15"/>
      <c r="P8" s="15"/>
      <c r="Q8" s="17"/>
      <c r="R8" s="19"/>
      <c r="S8" s="21"/>
      <c r="T8" s="52"/>
    </row>
    <row r="9" spans="1:20" ht="42.75" customHeight="1" x14ac:dyDescent="0.25">
      <c r="A9" s="73" t="s">
        <v>45</v>
      </c>
      <c r="B9" s="74"/>
      <c r="C9" s="74"/>
      <c r="D9" s="74"/>
      <c r="E9" s="74"/>
      <c r="F9" s="74"/>
      <c r="G9" s="74"/>
      <c r="H9" s="74"/>
      <c r="I9" s="74"/>
      <c r="J9" s="74"/>
      <c r="K9" s="74"/>
      <c r="L9" s="74"/>
      <c r="M9" s="74"/>
      <c r="N9" s="74"/>
      <c r="O9" s="74"/>
      <c r="P9" s="74"/>
      <c r="Q9" s="74"/>
      <c r="R9" s="74"/>
      <c r="S9" s="75"/>
    </row>
    <row r="10" spans="1:20" ht="15.6" x14ac:dyDescent="0.25">
      <c r="A10" s="66" t="s">
        <v>46</v>
      </c>
      <c r="B10" s="67"/>
      <c r="C10" s="67"/>
      <c r="D10" s="67"/>
      <c r="E10" s="67"/>
      <c r="F10" s="67"/>
      <c r="G10" s="67"/>
      <c r="H10" s="67"/>
      <c r="I10" s="67"/>
      <c r="J10" s="67"/>
      <c r="K10" s="67"/>
      <c r="L10" s="67"/>
      <c r="M10" s="67"/>
      <c r="N10" s="67"/>
      <c r="O10" s="67"/>
      <c r="P10" s="67"/>
      <c r="Q10" s="67"/>
      <c r="R10" s="67"/>
      <c r="S10" s="67"/>
      <c r="T10" s="68"/>
    </row>
    <row r="11" spans="1:20" ht="81.75" customHeight="1" x14ac:dyDescent="0.25">
      <c r="A11" s="62">
        <v>3</v>
      </c>
      <c r="B11" s="23" t="s">
        <v>47</v>
      </c>
      <c r="C11" s="23" t="s">
        <v>48</v>
      </c>
      <c r="D11" s="25">
        <v>181100756</v>
      </c>
      <c r="E11" s="13" t="s">
        <v>28</v>
      </c>
      <c r="F11" s="13" t="s">
        <v>49</v>
      </c>
      <c r="G11" s="26" t="s">
        <v>50</v>
      </c>
      <c r="H11" s="76" t="s">
        <v>19</v>
      </c>
      <c r="I11" s="26">
        <v>100</v>
      </c>
      <c r="J11" s="76" t="s">
        <v>24</v>
      </c>
      <c r="K11" s="77">
        <v>200</v>
      </c>
      <c r="L11" s="78">
        <v>250</v>
      </c>
      <c r="M11" s="76">
        <f>L11*K11</f>
        <v>50000</v>
      </c>
      <c r="N11" s="76">
        <f>M11*1.18</f>
        <v>59000</v>
      </c>
      <c r="O11" s="15" t="s">
        <v>23</v>
      </c>
      <c r="P11" s="15" t="s">
        <v>35</v>
      </c>
      <c r="Q11" s="17"/>
      <c r="R11" s="19">
        <f>N11*(100-Q11)/100</f>
        <v>59000</v>
      </c>
      <c r="S11" s="21"/>
      <c r="T11" s="52" t="s">
        <v>51</v>
      </c>
    </row>
    <row r="12" spans="1:20" ht="32.25" customHeight="1" x14ac:dyDescent="0.25">
      <c r="A12" s="79" t="s">
        <v>52</v>
      </c>
      <c r="B12" s="74"/>
      <c r="C12" s="74"/>
      <c r="D12" s="74"/>
      <c r="E12" s="74"/>
      <c r="F12" s="74"/>
      <c r="G12" s="74"/>
      <c r="H12" s="74"/>
      <c r="I12" s="74"/>
      <c r="J12" s="74"/>
      <c r="K12" s="74"/>
      <c r="L12" s="74"/>
      <c r="M12" s="74"/>
      <c r="N12" s="74"/>
      <c r="O12" s="74"/>
      <c r="P12" s="74"/>
      <c r="Q12" s="74"/>
      <c r="R12" s="74"/>
      <c r="S12" s="75"/>
    </row>
    <row r="13" spans="1:20" ht="15.6" x14ac:dyDescent="0.25">
      <c r="A13" s="66" t="s">
        <v>53</v>
      </c>
      <c r="B13" s="67"/>
      <c r="C13" s="67"/>
      <c r="D13" s="67"/>
      <c r="E13" s="67"/>
      <c r="F13" s="67"/>
      <c r="G13" s="67"/>
      <c r="H13" s="67"/>
      <c r="I13" s="67"/>
      <c r="J13" s="67"/>
      <c r="K13" s="67"/>
      <c r="L13" s="67"/>
      <c r="M13" s="67"/>
      <c r="N13" s="67"/>
      <c r="O13" s="67"/>
      <c r="P13" s="67"/>
      <c r="Q13" s="67"/>
      <c r="R13" s="67"/>
      <c r="S13" s="67"/>
      <c r="T13" s="68"/>
    </row>
    <row r="14" spans="1:20" ht="66" x14ac:dyDescent="0.25">
      <c r="A14" s="62">
        <v>4</v>
      </c>
      <c r="B14" s="80" t="s">
        <v>54</v>
      </c>
      <c r="C14" s="80" t="s">
        <v>55</v>
      </c>
      <c r="D14" s="81">
        <v>1617000581</v>
      </c>
      <c r="E14" s="82" t="s">
        <v>27</v>
      </c>
      <c r="F14" s="82" t="s">
        <v>56</v>
      </c>
      <c r="G14" s="63" t="s">
        <v>57</v>
      </c>
      <c r="H14" s="63" t="s">
        <v>34</v>
      </c>
      <c r="I14" s="64">
        <v>100</v>
      </c>
      <c r="J14" s="63" t="s">
        <v>20</v>
      </c>
      <c r="K14" s="64">
        <v>130000</v>
      </c>
      <c r="L14" s="83">
        <v>1</v>
      </c>
      <c r="M14" s="63">
        <f>L14*K14</f>
        <v>130000</v>
      </c>
      <c r="N14" s="63">
        <f>M14*1.18</f>
        <v>153400</v>
      </c>
      <c r="O14" s="84" t="s">
        <v>58</v>
      </c>
      <c r="P14" s="84" t="s">
        <v>35</v>
      </c>
      <c r="Q14" s="17"/>
      <c r="R14" s="85">
        <f>N14*(100-Q14)/100</f>
        <v>153400</v>
      </c>
      <c r="S14" s="86"/>
      <c r="T14" s="87" t="s">
        <v>36</v>
      </c>
    </row>
    <row r="15" spans="1:20" ht="31.5" customHeight="1" x14ac:dyDescent="0.25">
      <c r="A15" s="31" t="s">
        <v>59</v>
      </c>
      <c r="B15" s="9"/>
      <c r="C15" s="9"/>
      <c r="D15" s="9"/>
      <c r="E15" s="9"/>
      <c r="F15" s="9"/>
      <c r="G15" s="9"/>
      <c r="H15" s="9"/>
      <c r="I15" s="9"/>
      <c r="J15" s="9"/>
      <c r="K15" s="9"/>
      <c r="L15" s="9"/>
      <c r="M15" s="9"/>
      <c r="N15" s="9"/>
      <c r="O15" s="9"/>
      <c r="P15" s="9"/>
      <c r="Q15" s="9"/>
      <c r="R15" s="9"/>
      <c r="S15" s="10"/>
    </row>
    <row r="16" spans="1:20" ht="15.6" x14ac:dyDescent="0.25">
      <c r="A16" s="71" t="s">
        <v>60</v>
      </c>
      <c r="B16" s="11"/>
      <c r="C16" s="11"/>
      <c r="D16" s="11"/>
      <c r="E16" s="11"/>
      <c r="F16" s="11"/>
      <c r="G16" s="11"/>
      <c r="H16" s="11"/>
      <c r="I16" s="11"/>
      <c r="J16" s="11"/>
      <c r="K16" s="11"/>
      <c r="L16" s="11"/>
      <c r="M16" s="11"/>
      <c r="N16" s="11"/>
      <c r="O16" s="11"/>
      <c r="P16" s="11"/>
      <c r="Q16" s="11"/>
      <c r="R16" s="11"/>
      <c r="S16" s="11"/>
      <c r="T16" s="11"/>
    </row>
    <row r="17" spans="1:20" ht="40.5" customHeight="1" x14ac:dyDescent="0.25">
      <c r="A17" s="72">
        <v>5</v>
      </c>
      <c r="B17" s="69" t="s">
        <v>61</v>
      </c>
      <c r="C17" s="22" t="s">
        <v>62</v>
      </c>
      <c r="D17" s="24">
        <v>176900050</v>
      </c>
      <c r="E17" s="12" t="s">
        <v>63</v>
      </c>
      <c r="F17" s="12" t="s">
        <v>64</v>
      </c>
      <c r="G17" s="34" t="s">
        <v>65</v>
      </c>
      <c r="H17" s="34" t="s">
        <v>19</v>
      </c>
      <c r="I17" s="55">
        <v>100</v>
      </c>
      <c r="J17" s="34" t="s">
        <v>20</v>
      </c>
      <c r="K17" s="41">
        <v>34188</v>
      </c>
      <c r="L17" s="39">
        <v>1</v>
      </c>
      <c r="M17" s="34">
        <f>L17*K17</f>
        <v>34188</v>
      </c>
      <c r="N17" s="34">
        <f>M17*1.18</f>
        <v>40341.839999999997</v>
      </c>
      <c r="O17" s="14"/>
      <c r="P17" s="14" t="s">
        <v>66</v>
      </c>
      <c r="Q17" s="16"/>
      <c r="R17" s="18">
        <f>N17*(100-Q17)/100</f>
        <v>40341.839999999997</v>
      </c>
      <c r="S17" s="20"/>
      <c r="T17" s="56" t="s">
        <v>70</v>
      </c>
    </row>
    <row r="18" spans="1:20" ht="15" customHeight="1" x14ac:dyDescent="0.25">
      <c r="A18" s="88"/>
      <c r="B18" s="70"/>
      <c r="C18" s="23"/>
      <c r="D18" s="25"/>
      <c r="E18" s="13"/>
      <c r="F18" s="13"/>
      <c r="G18" s="32" t="s">
        <v>67</v>
      </c>
      <c r="H18" s="34" t="s">
        <v>19</v>
      </c>
      <c r="I18" s="55">
        <v>94</v>
      </c>
      <c r="J18" s="34" t="s">
        <v>20</v>
      </c>
      <c r="K18" s="41">
        <v>33950</v>
      </c>
      <c r="L18" s="39">
        <v>1</v>
      </c>
      <c r="M18" s="34">
        <f t="shared" ref="M18:M19" si="2">L18*K18</f>
        <v>33950</v>
      </c>
      <c r="N18" s="34">
        <f t="shared" ref="N18:N19" si="3">M18*1.18</f>
        <v>40061</v>
      </c>
      <c r="O18" s="15"/>
      <c r="P18" s="49"/>
      <c r="Q18" s="17"/>
      <c r="R18" s="19"/>
      <c r="S18" s="21"/>
      <c r="T18" s="50"/>
    </row>
    <row r="19" spans="1:20" ht="45.75" customHeight="1" x14ac:dyDescent="0.25">
      <c r="A19" s="62"/>
      <c r="B19" s="70"/>
      <c r="C19" s="26"/>
      <c r="D19" s="27"/>
      <c r="E19" s="13"/>
      <c r="F19" s="13"/>
      <c r="G19" s="33" t="s">
        <v>68</v>
      </c>
      <c r="H19" s="2" t="s">
        <v>34</v>
      </c>
      <c r="I19" s="42">
        <v>94</v>
      </c>
      <c r="J19" s="2" t="s">
        <v>20</v>
      </c>
      <c r="K19" s="37">
        <v>34188</v>
      </c>
      <c r="L19" s="36">
        <v>1</v>
      </c>
      <c r="M19" s="2">
        <f t="shared" si="2"/>
        <v>34188</v>
      </c>
      <c r="N19" s="2">
        <f t="shared" si="3"/>
        <v>40341.839999999997</v>
      </c>
      <c r="O19" s="15"/>
      <c r="P19" s="49"/>
      <c r="Q19" s="17"/>
      <c r="R19" s="19"/>
      <c r="S19" s="21"/>
      <c r="T19" s="50"/>
    </row>
    <row r="20" spans="1:20" ht="45" customHeight="1" x14ac:dyDescent="0.25">
      <c r="A20" s="31" t="s">
        <v>69</v>
      </c>
      <c r="B20" s="9"/>
      <c r="C20" s="9"/>
      <c r="D20" s="9"/>
      <c r="E20" s="9"/>
      <c r="F20" s="9"/>
      <c r="G20" s="9"/>
      <c r="H20" s="9"/>
      <c r="I20" s="9"/>
      <c r="J20" s="9"/>
      <c r="K20" s="9"/>
      <c r="L20" s="9"/>
      <c r="M20" s="9"/>
      <c r="N20" s="9"/>
      <c r="O20" s="9"/>
      <c r="P20" s="9"/>
      <c r="Q20" s="9"/>
      <c r="R20" s="9"/>
      <c r="S20" s="10"/>
    </row>
    <row r="21" spans="1:20" x14ac:dyDescent="0.25">
      <c r="A21" s="43" t="s">
        <v>25</v>
      </c>
    </row>
    <row r="22" spans="1:20" ht="16.8" x14ac:dyDescent="0.3">
      <c r="C22" s="40"/>
      <c r="D22" s="6"/>
      <c r="E22" s="6"/>
      <c r="F22" s="6"/>
      <c r="G22" s="6"/>
      <c r="H22" s="6"/>
      <c r="I22" s="6"/>
      <c r="J22" s="6"/>
      <c r="K22" s="6"/>
      <c r="L22" s="6"/>
      <c r="M22" s="6"/>
      <c r="N22" s="7"/>
      <c r="O22" s="8"/>
    </row>
    <row r="23" spans="1:20" x14ac:dyDescent="0.25">
      <c r="N23" s="7"/>
      <c r="O23" s="8"/>
    </row>
    <row r="26" spans="1:20" ht="15" x14ac:dyDescent="0.25">
      <c r="B26" s="44"/>
      <c r="C26" s="45"/>
      <c r="D26" s="44"/>
      <c r="E26" s="44"/>
      <c r="F26" s="44"/>
      <c r="G26" s="44"/>
      <c r="H26" s="44"/>
      <c r="I26" s="44"/>
      <c r="J26" s="44"/>
      <c r="K26" s="44"/>
    </row>
    <row r="27" spans="1:20" ht="15" x14ac:dyDescent="0.25">
      <c r="B27" s="44"/>
      <c r="C27" s="45"/>
      <c r="D27" s="44"/>
      <c r="E27" s="44"/>
      <c r="F27" s="44"/>
      <c r="G27" s="44"/>
      <c r="H27" s="44"/>
      <c r="I27" s="44"/>
      <c r="J27" s="44"/>
      <c r="K27" s="44"/>
    </row>
    <row r="28" spans="1:20" ht="15" x14ac:dyDescent="0.25">
      <c r="B28" s="44"/>
      <c r="C28" s="54"/>
      <c r="D28" s="44"/>
      <c r="E28" s="44"/>
      <c r="F28" s="44"/>
      <c r="G28" s="44"/>
      <c r="H28" s="44"/>
      <c r="I28" s="44"/>
      <c r="J28" s="44"/>
      <c r="K28" s="44"/>
    </row>
    <row r="29" spans="1:20" ht="15" x14ac:dyDescent="0.25">
      <c r="B29" s="44"/>
      <c r="C29" s="54"/>
      <c r="D29" s="44"/>
      <c r="E29" s="44"/>
      <c r="F29" s="44"/>
      <c r="G29" s="44"/>
      <c r="H29" s="44"/>
      <c r="I29" s="44"/>
      <c r="J29" s="44"/>
      <c r="K29" s="44"/>
    </row>
    <row r="30" spans="1:20" ht="15" x14ac:dyDescent="0.25">
      <c r="B30" s="44"/>
      <c r="C30" s="54"/>
      <c r="D30" s="44"/>
      <c r="E30" s="44"/>
      <c r="F30" s="44"/>
      <c r="G30" s="44"/>
      <c r="H30" s="44"/>
      <c r="I30" s="44"/>
      <c r="J30" s="44"/>
      <c r="K30" s="44"/>
    </row>
    <row r="31" spans="1:20" ht="15" x14ac:dyDescent="0.25">
      <c r="B31" s="44"/>
      <c r="C31" s="44"/>
      <c r="D31" s="44"/>
      <c r="E31" s="44"/>
      <c r="F31" s="44"/>
      <c r="G31" s="44"/>
      <c r="H31" s="44"/>
      <c r="I31" s="44"/>
      <c r="J31" s="44"/>
      <c r="K31" s="44"/>
    </row>
    <row r="32" spans="1:20" ht="15" x14ac:dyDescent="0.25">
      <c r="B32" s="44"/>
      <c r="C32" s="45"/>
      <c r="D32" s="44"/>
      <c r="E32" s="44"/>
      <c r="F32" s="44"/>
      <c r="G32" s="44"/>
      <c r="H32" s="44"/>
      <c r="I32" s="44"/>
      <c r="J32" s="44"/>
      <c r="K32" s="44"/>
    </row>
    <row r="33" spans="2:13" ht="15.6" x14ac:dyDescent="0.25">
      <c r="B33" s="44"/>
      <c r="C33" s="46"/>
      <c r="D33" s="44"/>
      <c r="E33" s="44"/>
      <c r="F33" s="44"/>
      <c r="G33" s="44"/>
      <c r="H33" s="44"/>
      <c r="I33" s="44"/>
      <c r="J33" s="44"/>
      <c r="K33" s="44"/>
      <c r="M33" s="47"/>
    </row>
    <row r="34" spans="2:13" ht="15" x14ac:dyDescent="0.25">
      <c r="B34" s="44"/>
      <c r="C34" s="44"/>
      <c r="D34" s="44"/>
      <c r="E34" s="44"/>
      <c r="F34" s="44"/>
      <c r="G34" s="44"/>
      <c r="H34" s="44"/>
      <c r="I34" s="44"/>
      <c r="J34" s="44"/>
      <c r="K34" s="44"/>
      <c r="M34" s="47"/>
    </row>
    <row r="35" spans="2:13" ht="15" x14ac:dyDescent="0.25">
      <c r="B35" s="44"/>
      <c r="C35" s="44"/>
      <c r="D35" s="44"/>
      <c r="E35" s="44"/>
      <c r="F35" s="44"/>
      <c r="G35" s="44"/>
      <c r="H35" s="44"/>
      <c r="I35" s="44"/>
      <c r="J35" s="44"/>
      <c r="K35" s="44"/>
      <c r="M35" s="53"/>
    </row>
    <row r="36" spans="2:13" ht="15" x14ac:dyDescent="0.25">
      <c r="B36" s="44"/>
      <c r="C36" s="44"/>
      <c r="D36" s="44"/>
      <c r="E36" s="44"/>
      <c r="F36" s="44"/>
      <c r="G36" s="44"/>
      <c r="H36" s="44"/>
      <c r="I36" s="44"/>
      <c r="J36" s="44"/>
      <c r="K36" s="44"/>
      <c r="M36" s="53"/>
    </row>
    <row r="37" spans="2:13" x14ac:dyDescent="0.25">
      <c r="M37" s="47"/>
    </row>
    <row r="39" spans="2:13" x14ac:dyDescent="0.25">
      <c r="M39" s="47"/>
    </row>
    <row r="40" spans="2:13" ht="14.4" x14ac:dyDescent="0.25">
      <c r="M40" s="4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Zohar</cp:lastModifiedBy>
  <dcterms:created xsi:type="dcterms:W3CDTF">2025-04-23T06:47:41Z</dcterms:created>
  <dcterms:modified xsi:type="dcterms:W3CDTF">2025-05-11T18:11:28Z</dcterms:modified>
</cp:coreProperties>
</file>