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liront\AppData\Local\Microsoft\Windows\INetCache\Content.Outlook\J70COE8W\"/>
    </mc:Choice>
  </mc:AlternateContent>
  <xr:revisionPtr revIDLastSave="0" documentId="8_{6FE5FE04-DDEB-42C0-B6DA-89340FC8D0FF}" xr6:coauthVersionLast="47" xr6:coauthVersionMax="47" xr10:uidLastSave="{00000000-0000-0000-0000-000000000000}"/>
  <bookViews>
    <workbookView xWindow="-108" yWindow="-108" windowWidth="23256" windowHeight="12576" xr2:uid="{1552A5FA-DE35-4271-A297-24B836C7CA2E}"/>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 l="1"/>
  <c r="N38" i="1" s="1"/>
  <c r="R38" i="1" s="1"/>
  <c r="M35" i="1"/>
  <c r="N35" i="1" s="1"/>
  <c r="M34" i="1"/>
  <c r="N34" i="1" s="1"/>
  <c r="M33" i="1"/>
  <c r="N33" i="1" s="1"/>
  <c r="R33" i="1" s="1"/>
  <c r="M31" i="1"/>
  <c r="N31" i="1" s="1"/>
  <c r="M30" i="1"/>
  <c r="N30" i="1" s="1"/>
  <c r="M29" i="1"/>
  <c r="N29" i="1" s="1"/>
  <c r="R29" i="1" s="1"/>
  <c r="M27" i="1"/>
  <c r="N27" i="1" s="1"/>
  <c r="M26" i="1"/>
  <c r="N26" i="1" s="1"/>
  <c r="M25" i="1"/>
  <c r="N25" i="1" s="1"/>
  <c r="M24" i="1"/>
  <c r="N24" i="1" s="1"/>
  <c r="R24" i="1" s="1"/>
  <c r="M22" i="1"/>
  <c r="N22" i="1" s="1"/>
  <c r="M21" i="1"/>
  <c r="N21" i="1" s="1"/>
  <c r="M20" i="1"/>
  <c r="N20" i="1" s="1"/>
  <c r="M19" i="1"/>
  <c r="N19" i="1" s="1"/>
  <c r="R19" i="1" s="1"/>
  <c r="M17" i="1"/>
  <c r="N17" i="1" s="1"/>
  <c r="M16" i="1"/>
  <c r="N16" i="1" s="1"/>
  <c r="M15" i="1"/>
  <c r="N15" i="1" s="1"/>
  <c r="R15" i="1" s="1"/>
  <c r="M13" i="1"/>
  <c r="N13" i="1" s="1"/>
  <c r="M12" i="1"/>
  <c r="N12" i="1" s="1"/>
  <c r="M11" i="1"/>
  <c r="N11" i="1" s="1"/>
  <c r="M10" i="1"/>
  <c r="N10" i="1" s="1"/>
  <c r="R10" i="1" s="1"/>
  <c r="M7" i="1"/>
  <c r="N7" i="1" s="1"/>
  <c r="M6" i="1"/>
  <c r="N6" i="1" s="1"/>
  <c r="M5" i="1"/>
  <c r="N5" i="1" s="1"/>
  <c r="R5" i="1" s="1"/>
</calcChain>
</file>

<file path=xl/sharedStrings.xml><?xml version="1.0" encoding="utf-8"?>
<sst xmlns="http://schemas.openxmlformats.org/spreadsheetml/2006/main" count="163" uniqueCount="79">
  <si>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</si>
  <si>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</si>
  <si>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</si>
  <si>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</si>
  <si>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</si>
  <si>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</si>
  <si>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</si>
  <si>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</si>
  <si>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</si>
  <si>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</si>
  <si>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</si>
  <si>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</si>
  <si>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</si>
  <si>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</si>
  <si>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</si>
  <si>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</si>
  <si>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</si>
  <si>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</si>
  <si>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מיכאל זלדין - מנהל אגף מבני ציבור וסגן מהנדסת העיר</t>
  </si>
  <si>
    <t>הנדסה</t>
  </si>
  <si>
    <t>כן</t>
  </si>
  <si>
    <t>סכום קבוע</t>
  </si>
  <si>
    <t>אושרה ההצעה עם הציון המשוקלל הגבוה ביותר</t>
  </si>
  <si>
    <t>אושר פה אחד</t>
  </si>
  <si>
    <t>אוסאמה פרח מהנדסים יועצים</t>
  </si>
  <si>
    <t>אחוז מהיקף הפרויקט</t>
  </si>
  <si>
    <t>יעוץ חשמל</t>
  </si>
  <si>
    <t xml:space="preserve">יועץ מיזוג </t>
  </si>
  <si>
    <t>יצחק ברבי</t>
  </si>
  <si>
    <t>ש.עגנון ושות'</t>
  </si>
  <si>
    <t>אושרה ההצעה להגדלה לפי סעיף 3.21 לנוהל התקשרויות</t>
  </si>
  <si>
    <t>דורון אשל</t>
  </si>
  <si>
    <t>נדיה בוגון- ס. מנהל אגף תשתיות</t>
  </si>
  <si>
    <t>נעים בדרך</t>
  </si>
  <si>
    <t>קונוב הנדסה</t>
  </si>
  <si>
    <t>עמוס שרעבי</t>
  </si>
  <si>
    <t>יעוץ אגרונומי</t>
  </si>
  <si>
    <t>איכות החיים</t>
  </si>
  <si>
    <t>פתילת המדבר</t>
  </si>
  <si>
    <t>אורי אייגור</t>
  </si>
  <si>
    <t>אדריכל נוף</t>
  </si>
  <si>
    <t>קרני גרשטיין</t>
  </si>
  <si>
    <t>נטע אורן</t>
  </si>
  <si>
    <t>חגית ברגמן</t>
  </si>
  <si>
    <t>צור וולף</t>
  </si>
  <si>
    <t>הרינו מאשרים כי כל הנושאים מועלים מאושרים כפטורים ממכרז לפי תקנה 3(8) לתקנות העיריות (מכרזים) תשמ"ח-1987 וכי הועדה סבורה כי אין להם עדיפות למכרז פומבי</t>
  </si>
  <si>
    <t>נא לפנות ללשכה המשפטית להכנת חוזה</t>
  </si>
  <si>
    <t>משתתפים:מירב הלפמן- מנכ"לית העירייה, רו"ח סיון עמרה-מנהלת אגף הכנסות גבייה  , עו"ד ענת סמסונוב - לשכה משפטית,רחלי רם - רכזת הוועדה, מהנדסת העיר- עליזה זיידלר גרנות, מנהלים רלוונטים</t>
  </si>
  <si>
    <t>החלטה מס  2025-9.1-01</t>
  </si>
  <si>
    <t>התאמת מבנה מע"ש למרכז תעסוקה וטיפול</t>
  </si>
  <si>
    <t>ביטול החלטה מספר 2025-5.1-09  עקב טעות טכנית של האגף ולאשר מחדש. פרויקט להתאמות במבנה מע"ש כפר סבא,( רח' המוביל,7 ) למרכז תעסוקה וטיפול כולל שינויים פנימיים וחיצוניים, שיפוצים כולל הריסות וטיפול במעטפת המבנה, התאמה לתקני בטיחות, הג"א תברואה נגישות ואסתטיקה, שיפור/החלפת של מערכות הנדסיות במבנה.
אומדן ביצוע משוער (עבודה קבלנית) מוערך בכ-300,000 ש"ח + מע"מ.תשלום סופי ליועץ יהיה במעמד חשבון מצטבר סופי של העבודה הקבלנית.</t>
  </si>
  <si>
    <t>החלטה מס' 2025-9.1-02</t>
  </si>
  <si>
    <t>תכנון תאורה - שצ"פ דור אלון</t>
  </si>
  <si>
    <t>צביה פולמן פרידר- מנהלת מחלקת פיתוח סביבתי</t>
  </si>
  <si>
    <t xml:space="preserve"> יאיר צור</t>
  </si>
  <si>
    <t>אושר פה אחד
הזמנות מעת לעת</t>
  </si>
  <si>
    <t xml:space="preserve">נעים בדרך </t>
  </si>
  <si>
    <t xml:space="preserve"> נדרש תכנון תאורה לשצפ של 2 דונם בפינת רחובות ויצמן התעש בחזית מבנה מסחרי אשר לקראת סיום בניתו ובהמשך לפארק ולד</t>
  </si>
  <si>
    <t>סקר עצים עבור תכנון רחוב רמז</t>
  </si>
  <si>
    <t>ב-3 שנים האחרונות לפי סקרי סטטיסטיקה של משרד התחבורה קרו מעל 5 תאונות ברחוב רמז. ולכן בהתאם ובהמשך לקבלת הרשאת תקציב ממשרד התחבורה לצורך תכנון מחדש עבור הספקת בטיחות ברחוב וגיוס צוות מתכננים- כחלק מיועצים הנדרשים יש צורך באגרונום עבור הפרויקט תכנון רחוב רמז לביצוע סקר עצים ובחינת המצב עצים ברחוב. הוגשו בקשות לקבלת הצעת מחיר עבור 4 יועצים. חגית ברגמן- לא הגישה הצעתה. מומלצת לבחירה הצעה של איכות החיים ולא פתילת המדבר כי בצומת רמז מתקיים תכנון של שלב 2 לשדרוג צומת עליה (תוספת נתיב כנפי הנשרים-רמז) בו אגרונום מלווה סקר וליווי ביצוע הוא איכות החיים.</t>
  </si>
  <si>
    <t>תכנון נוף עבור תכנון רחוב רמז</t>
  </si>
  <si>
    <t xml:space="preserve">ב-3 שנים האחרונות לפי סקרי סטטיסטיקה של משרד התחבורה קרו מעל 5 תאונות ברחוב רמז. ולכן בהתאם ובהמשך לקבלת הרשאת תקציב ממשרד התחבורה לצורך תכנון מחדש עבור הספקת בטיחות ברחוב וגיוס צוות מתכננים- כחלק מיועצים הנדרשים יש צורך באדריכל נוף עבור הפרויקט תכנון רחוב רמז לביצוע תכנון פיתוח נופי לרחוב רמז. </t>
  </si>
  <si>
    <t>תכנון תאורה עבור תכנון רחוב רמז</t>
  </si>
  <si>
    <t>צור יאיר</t>
  </si>
  <si>
    <t>ב-3 שנים האחרונות לפי סקרי סטטיסטיקה של משרד התחבורה קרו מעל 5 תאונות ברחוב רמז. ולכן בהתאם ובהמשך לקבלת הרשאת תקציב ממשרד התחבורה לצורך תכנון מחדש עבור הספקת בטיחות ברחוב וגיוס צוות מתכננים- כחלק מיועצים הנדרשים יש צורך במתכנן חשמל עבור הפרויקט תכנון רחוב רמז לתכנון תאורה וחשמל ברחוב רמז.</t>
  </si>
  <si>
    <t>תכנון תאורה עבור רפופורט, מנחם בגין</t>
  </si>
  <si>
    <t>ב-3 שנים האחרונות לפי סקרי סטטיסטיקה של משרד התחבורה קרו מעל 5 תאונות ברחוב רפופורט בסמוך למנחם בגין. ולכן בהתאם ובהמשך לקבלת הרשאת תקציב ממשרד התחבורה לצורך תכנון מחדש עבור הספקת בטיחות ברחוב וגיוס צוות מתכננים- כחלק מיועצים הנדרשים יש צורך במתכנן תאורה וחשמל עבור הפרויקט תכנון רחוב רפופורט. הוגשו בקשות ל-4 חברות. קונוב הנדסה לא הגיש הצעתו.</t>
  </si>
  <si>
    <t>תכן מבנה רפופורט, מנחם בגין</t>
  </si>
  <si>
    <t>יעוץ הנדסי</t>
  </si>
  <si>
    <t xml:space="preserve">אושר פה אחד
הזמנות מעת לעת </t>
  </si>
  <si>
    <t>אגסי לויד רימון מהנדסים</t>
  </si>
  <si>
    <t>גיאו סטראק בע''מ</t>
  </si>
  <si>
    <t>ב-3 שנים האחרונות לפי סקרי סטטיסטיקה של משרד התחבורה קרו מעל 5 תאונות ברחוב רפופורט בסמוך למנחם בגין. ולכן בהתאם ובהמשך לקבלת הרשאת תקציב ממשרד התחבורה לצורך תכנון מחדש עבור הספקת בטיחות ברחוב וגיוס צוות מתכננים- כחלק מיועצים הנדרשים יש צורך במבצע תכן מבנה עבור הפרויקט תכנון רחובבגין- רפופורט (קרקע פנויה ולא מבונה בדופן דרומית). הוגשו בקשות ל-4 חברות. משרד הדס פרימו לא הגיש הצעתו.</t>
  </si>
  <si>
    <t>החלטה מס' 2025-9.1-08</t>
  </si>
  <si>
    <r>
      <rPr>
        <b/>
        <sz val="11"/>
        <rFont val="Arial"/>
        <family val="2"/>
      </rPr>
      <t>הגדלה</t>
    </r>
    <r>
      <rPr>
        <sz val="11"/>
        <rFont val="Arial"/>
        <family val="2"/>
      </rPr>
      <t xml:space="preserve"> - אדריכל נוף - תכנון פיתוח סביבתי צומת מרומזר סנה</t>
    </r>
  </si>
  <si>
    <t xml:space="preserve">קרני גרשטיין </t>
  </si>
  <si>
    <t>נא לפנות ללשכה המשפטית להכנת הגדלת חוזה</t>
  </si>
  <si>
    <t xml:space="preserve">בקשה להגדלת שניה חוזה מספר 202390130 בשל הגדלת הפרויקט בציר משה סנה עד מוקד תאונות דרכים במפגש עם רחוב רפופורט (לפי נתוני משרד התחבורה), כפרויקט המשך ומתחבר לציר משה סנה מבוקש לאשר יועצת הנוף שתמשיך פרויקט כפרויקט אחיד. </t>
  </si>
  <si>
    <t>פרוטוקול ועדת התקשרויות הנדסה   מס' 2025-9.1    תאריך:27/3/25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</si>
</sst>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5"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1"/>
      <name val="Arial"/>
      <family val="2"/>
    </font>
    <font>
      <sz val="11"/>
      <name val="Arial"/>
      <family val="2"/>
      <scheme val="minor"/>
    </font>
    <font>
      <sz val="12"/>
      <name val="Arial"/>
      <family val="2"/>
      <scheme val="minor"/>
    </font>
    <font>
      <b/>
      <sz val="11"/>
      <name val="Arial"/>
      <family val="2"/>
    </font>
    <font>
      <b/>
      <sz val="13"/>
      <color theme="1"/>
      <name val="Arial"/>
      <family val="2"/>
      <scheme val="minor"/>
    </font>
    <font>
      <sz val="13"/>
      <color theme="1"/>
      <name val="Arial"/>
      <family val="2"/>
      <scheme val="minor"/>
    </font>
    <font>
      <b/>
      <sz val="11"/>
      <color theme="1"/>
      <name val="Arial"/>
      <family val="2"/>
      <scheme val="minor"/>
    </font>
    <font>
      <sz val="11"/>
      <color theme="1"/>
      <name val="Arial"/>
      <family val="2"/>
    </font>
    <font>
      <sz val="11"/>
      <color theme="1"/>
      <name val="Calibri"/>
      <family val="2"/>
    </font>
  </fonts>
  <fills count="3">
    <fill>
      <patternFill patternType="none"/>
    </fill>
    <fill>
      <patternFill patternType="gray125"/>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90">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6" fillId="0" borderId="1" xfId="0" applyFont="1" applyBorder="1" applyAlignment="1">
      <alignment horizontal="center" vertical="center" wrapText="1" readingOrder="2"/>
    </xf>
    <xf numFmtId="165" fontId="7" fillId="0" borderId="1" xfId="3" applyNumberFormat="1" applyFont="1" applyFill="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3" fontId="7" fillId="0" borderId="1" xfId="3" applyNumberFormat="1" applyFont="1" applyFill="1" applyBorder="1" applyAlignment="1">
      <alignment horizontal="center" vertical="center" wrapText="1" readingOrder="2"/>
    </xf>
    <xf numFmtId="0" fontId="7" fillId="0" borderId="1" xfId="3" applyFont="1" applyFill="1" applyBorder="1" applyAlignment="1">
      <alignment horizontal="center" vertical="center" wrapText="1" readingOrder="2"/>
    </xf>
    <xf numFmtId="0" fontId="7" fillId="0" borderId="1" xfId="3" applyNumberFormat="1" applyFont="1" applyFill="1" applyBorder="1" applyAlignment="1">
      <alignment horizontal="center" vertical="center" wrapText="1" readingOrder="2"/>
    </xf>
    <xf numFmtId="165" fontId="6" fillId="0" borderId="1" xfId="0" applyNumberFormat="1" applyFont="1" applyBorder="1" applyAlignment="1">
      <alignment horizontal="center" vertical="center" wrapText="1" readingOrder="2"/>
    </xf>
    <xf numFmtId="0" fontId="11" fillId="0" borderId="0" xfId="0" applyFont="1"/>
    <xf numFmtId="0" fontId="0" fillId="0" borderId="0" xfId="0" applyAlignment="1">
      <alignment readingOrder="2"/>
    </xf>
    <xf numFmtId="164" fontId="0" fillId="0" borderId="0" xfId="0" applyNumberFormat="1" applyAlignment="1">
      <alignment readingOrder="2"/>
    </xf>
    <xf numFmtId="0" fontId="4" fillId="0" borderId="8" xfId="0" applyFont="1" applyBorder="1" applyAlignment="1">
      <alignment vertical="center" wrapText="1" readingOrder="2"/>
    </xf>
    <xf numFmtId="0" fontId="4" fillId="0" borderId="9" xfId="0" applyFont="1" applyBorder="1" applyAlignment="1">
      <alignment vertical="center" wrapText="1" readingOrder="2"/>
    </xf>
    <xf numFmtId="49" fontId="5" fillId="0" borderId="1" xfId="0" applyNumberFormat="1" applyFont="1" applyBorder="1" applyAlignment="1">
      <alignment vertical="center" readingOrder="2"/>
    </xf>
    <xf numFmtId="0" fontId="5" fillId="0" borderId="1" xfId="0" applyFont="1" applyBorder="1" applyAlignment="1">
      <alignment vertical="center" readingOrder="2"/>
    </xf>
    <xf numFmtId="3" fontId="6" fillId="0" borderId="5" xfId="0" applyNumberFormat="1" applyFont="1" applyBorder="1" applyAlignment="1">
      <alignment vertical="center" wrapText="1" readingOrder="2"/>
    </xf>
    <xf numFmtId="3" fontId="6" fillId="0" borderId="6" xfId="0" applyNumberFormat="1" applyFont="1" applyBorder="1" applyAlignment="1">
      <alignment vertical="center" wrapText="1" readingOrder="2"/>
    </xf>
    <xf numFmtId="0" fontId="4" fillId="0" borderId="5" xfId="0" applyFont="1" applyBorder="1" applyAlignment="1">
      <alignment vertical="center" wrapText="1" readingOrder="2"/>
    </xf>
    <xf numFmtId="0" fontId="4" fillId="0" borderId="6" xfId="0" applyFont="1" applyBorder="1" applyAlignment="1">
      <alignment vertical="center" wrapText="1" readingOrder="2"/>
    </xf>
    <xf numFmtId="0" fontId="8" fillId="0" borderId="5" xfId="0" applyFont="1" applyBorder="1" applyAlignment="1">
      <alignment readingOrder="2"/>
    </xf>
    <xf numFmtId="0" fontId="8" fillId="0" borderId="6" xfId="0" applyFont="1" applyBorder="1" applyAlignment="1">
      <alignment readingOrder="2"/>
    </xf>
    <xf numFmtId="165" fontId="5" fillId="0" borderId="5" xfId="0" applyNumberFormat="1" applyFont="1" applyBorder="1" applyAlignment="1">
      <alignment vertical="center" wrapText="1" readingOrder="2"/>
    </xf>
    <xf numFmtId="165" fontId="5" fillId="0" borderId="6" xfId="0" applyNumberFormat="1" applyFont="1" applyBorder="1" applyAlignment="1">
      <alignment vertical="center" wrapText="1" readingOrder="2"/>
    </xf>
    <xf numFmtId="0" fontId="6" fillId="0" borderId="5" xfId="0" applyFont="1" applyBorder="1" applyAlignment="1">
      <alignment vertical="center" wrapText="1" readingOrder="2"/>
    </xf>
    <xf numFmtId="0" fontId="6" fillId="0" borderId="6" xfId="0" applyFont="1" applyBorder="1" applyAlignment="1">
      <alignment vertical="center" wrapText="1" readingOrder="2"/>
    </xf>
    <xf numFmtId="0" fontId="6" fillId="0" borderId="5" xfId="1" applyNumberFormat="1" applyFont="1" applyFill="1" applyBorder="1" applyAlignment="1">
      <alignment vertical="center" wrapText="1" readingOrder="2"/>
    </xf>
    <xf numFmtId="0" fontId="6" fillId="0" borderId="6" xfId="1" applyNumberFormat="1" applyFont="1" applyFill="1" applyBorder="1" applyAlignment="1">
      <alignment vertical="center" wrapText="1" readingOrder="2"/>
    </xf>
    <xf numFmtId="2" fontId="5" fillId="0" borderId="6" xfId="0" applyNumberFormat="1" applyFont="1" applyBorder="1" applyAlignment="1">
      <alignment vertical="center" wrapText="1" readingOrder="2"/>
    </xf>
    <xf numFmtId="0" fontId="4" fillId="0" borderId="1" xfId="0" applyFont="1" applyBorder="1" applyAlignment="1">
      <alignment vertical="center" wrapText="1" readingOrder="2"/>
    </xf>
    <xf numFmtId="0" fontId="3" fillId="0" borderId="2" xfId="0" applyFont="1" applyBorder="1" applyAlignment="1">
      <alignment vertical="center" readingOrder="2"/>
    </xf>
    <xf numFmtId="0" fontId="3" fillId="0" borderId="3" xfId="0" applyFont="1" applyBorder="1" applyAlignment="1">
      <alignment vertical="center" readingOrder="2"/>
    </xf>
    <xf numFmtId="0" fontId="3" fillId="0" borderId="4" xfId="0" applyFont="1" applyBorder="1" applyAlignment="1">
      <alignment vertical="center" readingOrder="2"/>
    </xf>
    <xf numFmtId="0" fontId="4" fillId="0" borderId="7" xfId="0" applyFont="1" applyBorder="1" applyAlignment="1">
      <alignment vertical="center" readingOrder="2"/>
    </xf>
    <xf numFmtId="0" fontId="5" fillId="0" borderId="1" xfId="0" applyFont="1" applyBorder="1" applyAlignment="1">
      <alignment vertical="center" wrapText="1" readingOrder="2"/>
    </xf>
    <xf numFmtId="165" fontId="7" fillId="0" borderId="1" xfId="3" applyNumberFormat="1" applyFont="1" applyFill="1" applyBorder="1" applyAlignment="1">
      <alignment vertical="center" wrapText="1" readingOrder="2"/>
    </xf>
    <xf numFmtId="3" fontId="7" fillId="0" borderId="1" xfId="3" applyNumberFormat="1" applyFont="1" applyFill="1" applyBorder="1" applyAlignment="1">
      <alignment vertical="center" wrapText="1" readingOrder="2"/>
    </xf>
    <xf numFmtId="3" fontId="6" fillId="0" borderId="1" xfId="0" applyNumberFormat="1" applyFont="1" applyBorder="1" applyAlignment="1">
      <alignment vertical="center" wrapText="1" readingOrder="2"/>
    </xf>
    <xf numFmtId="1" fontId="6" fillId="0" borderId="1" xfId="2" applyNumberFormat="1" applyFont="1" applyFill="1" applyBorder="1" applyAlignment="1">
      <alignment horizontal="center" vertical="center" wrapText="1" readingOrder="2"/>
    </xf>
    <xf numFmtId="0" fontId="6" fillId="0" borderId="1" xfId="0" applyFont="1" applyBorder="1" applyAlignment="1">
      <alignment vertical="center" wrapText="1" readingOrder="2"/>
    </xf>
    <xf numFmtId="1" fontId="6" fillId="0" borderId="1" xfId="2" applyNumberFormat="1" applyFont="1" applyFill="1" applyBorder="1" applyAlignment="1">
      <alignment vertical="center" wrapText="1" readingOrder="2"/>
    </xf>
    <xf numFmtId="0" fontId="10" fillId="0" borderId="0" xfId="0" applyFont="1"/>
    <xf numFmtId="0" fontId="7" fillId="0" borderId="1" xfId="3" applyNumberFormat="1" applyFont="1" applyFill="1" applyBorder="1" applyAlignment="1">
      <alignment vertical="center" wrapText="1" readingOrder="2"/>
    </xf>
    <xf numFmtId="164" fontId="7" fillId="0" borderId="1" xfId="3" applyNumberFormat="1" applyFont="1" applyFill="1" applyBorder="1" applyAlignment="1">
      <alignment horizontal="center" vertical="center" wrapText="1" readingOrder="2"/>
    </xf>
    <xf numFmtId="0" fontId="12" fillId="0" borderId="0" xfId="0" applyFont="1"/>
    <xf numFmtId="0" fontId="13" fillId="0" borderId="0" xfId="0" applyFont="1" applyAlignment="1">
      <alignment horizontal="right" vertical="center" readingOrder="2"/>
    </xf>
    <xf numFmtId="0" fontId="0" fillId="0" borderId="5" xfId="0" applyBorder="1" applyAlignment="1">
      <alignment wrapText="1"/>
    </xf>
    <xf numFmtId="0" fontId="0" fillId="0" borderId="6" xfId="0" applyBorder="1" applyAlignment="1">
      <alignment wrapText="1"/>
    </xf>
    <xf numFmtId="0" fontId="13" fillId="0" borderId="0" xfId="0" applyFont="1" applyAlignment="1">
      <alignment vertical="center" readingOrder="2"/>
    </xf>
    <xf numFmtId="164" fontId="7" fillId="0" borderId="1" xfId="3" applyNumberFormat="1" applyFont="1" applyFill="1" applyBorder="1" applyAlignment="1">
      <alignment vertical="center" wrapText="1" readingOrder="2"/>
    </xf>
    <xf numFmtId="164" fontId="6" fillId="0" borderId="1" xfId="0" applyNumberFormat="1" applyFont="1" applyBorder="1" applyAlignment="1">
      <alignment horizontal="center" vertical="center" wrapText="1" readingOrder="2"/>
    </xf>
    <xf numFmtId="164" fontId="6" fillId="0" borderId="1" xfId="2" applyNumberFormat="1" applyFont="1" applyFill="1" applyBorder="1" applyAlignment="1">
      <alignment horizontal="center" vertical="center" wrapText="1" readingOrder="2"/>
    </xf>
    <xf numFmtId="0" fontId="0" fillId="0" borderId="6" xfId="0" applyBorder="1" applyAlignment="1">
      <alignment vertical="top" wrapText="1"/>
    </xf>
    <xf numFmtId="0" fontId="0" fillId="0" borderId="5" xfId="0" applyBorder="1" applyAlignment="1">
      <alignment vertical="top" wrapText="1"/>
    </xf>
    <xf numFmtId="165" fontId="6" fillId="0" borderId="1" xfId="0" applyNumberFormat="1" applyFont="1" applyBorder="1" applyAlignment="1">
      <alignment vertical="center" wrapText="1" readingOrder="2"/>
    </xf>
    <xf numFmtId="9" fontId="6" fillId="0" borderId="1" xfId="2" applyFont="1" applyFill="1" applyBorder="1" applyAlignment="1">
      <alignment vertical="center" wrapText="1" readingOrder="2"/>
    </xf>
    <xf numFmtId="0" fontId="14" fillId="0" borderId="0" xfId="0" applyFont="1" applyAlignment="1">
      <alignment vertical="center" readingOrder="2"/>
    </xf>
    <xf numFmtId="164" fontId="6" fillId="0" borderId="1" xfId="0" applyNumberFormat="1" applyFont="1" applyBorder="1" applyAlignment="1">
      <alignment vertical="center" wrapText="1" readingOrder="2"/>
    </xf>
    <xf numFmtId="0" fontId="7" fillId="0" borderId="1" xfId="3" applyFont="1" applyFill="1" applyBorder="1" applyAlignment="1">
      <alignment vertical="center" wrapText="1" readingOrder="2"/>
    </xf>
    <xf numFmtId="10" fontId="6" fillId="0" borderId="1" xfId="2" applyNumberFormat="1" applyFont="1" applyFill="1" applyBorder="1" applyAlignment="1">
      <alignment vertical="center" wrapText="1" readingOrder="2"/>
    </xf>
    <xf numFmtId="49" fontId="5" fillId="0" borderId="7" xfId="0" applyNumberFormat="1" applyFont="1" applyBorder="1" applyAlignment="1">
      <alignment vertical="center" readingOrder="2"/>
    </xf>
    <xf numFmtId="0" fontId="0" fillId="0" borderId="12" xfId="0" applyBorder="1" applyAlignment="1">
      <alignment wrapText="1"/>
    </xf>
    <xf numFmtId="0" fontId="6" fillId="0" borderId="12" xfId="0" applyFont="1" applyBorder="1" applyAlignment="1">
      <alignment horizontal="center" vertical="center" wrapText="1" readingOrder="2"/>
    </xf>
    <xf numFmtId="165" fontId="7" fillId="0" borderId="12" xfId="3" applyNumberFormat="1" applyFont="1" applyFill="1" applyBorder="1" applyAlignment="1">
      <alignment horizontal="center" vertical="center" wrapText="1" readingOrder="2"/>
    </xf>
    <xf numFmtId="10" fontId="6" fillId="0" borderId="12" xfId="2" applyNumberFormat="1" applyFont="1" applyFill="1" applyBorder="1" applyAlignment="1">
      <alignment horizontal="center" vertical="center" wrapText="1" readingOrder="2"/>
    </xf>
    <xf numFmtId="49" fontId="5" fillId="0" borderId="0" xfId="0" applyNumberFormat="1" applyFont="1" applyBorder="1" applyAlignment="1">
      <alignment vertical="center" readingOrder="2"/>
    </xf>
    <xf numFmtId="0" fontId="0" fillId="0" borderId="14" xfId="0" applyBorder="1"/>
    <xf numFmtId="0" fontId="6" fillId="0" borderId="14" xfId="0" applyFont="1" applyBorder="1" applyAlignment="1">
      <alignment vertical="center" wrapText="1" readingOrder="2"/>
    </xf>
    <xf numFmtId="0" fontId="6" fillId="0" borderId="12" xfId="0" applyFont="1" applyBorder="1" applyAlignment="1">
      <alignment vertical="center" wrapText="1" readingOrder="2"/>
    </xf>
    <xf numFmtId="0" fontId="0" fillId="0" borderId="6" xfId="0" applyBorder="1"/>
    <xf numFmtId="165" fontId="7" fillId="0" borderId="12" xfId="3" applyNumberFormat="1" applyFont="1" applyFill="1" applyBorder="1" applyAlignment="1">
      <alignment vertical="center" wrapText="1" readingOrder="2"/>
    </xf>
    <xf numFmtId="1" fontId="6" fillId="0" borderId="12" xfId="2" applyNumberFormat="1" applyFont="1" applyFill="1" applyBorder="1" applyAlignment="1">
      <alignment vertical="center" wrapText="1" readingOrder="2"/>
    </xf>
    <xf numFmtId="49" fontId="5" fillId="0" borderId="8" xfId="0" applyNumberFormat="1" applyFont="1" applyBorder="1" applyAlignment="1">
      <alignment vertical="center" readingOrder="2"/>
    </xf>
    <xf numFmtId="49" fontId="5" fillId="0" borderId="9" xfId="0" applyNumberFormat="1" applyFont="1" applyBorder="1" applyAlignment="1">
      <alignment vertical="center" readingOrder="2"/>
    </xf>
    <xf numFmtId="0" fontId="5" fillId="0" borderId="9" xfId="0" applyFont="1" applyBorder="1" applyAlignment="1">
      <alignment horizontal="center" vertical="center" wrapText="1" readingOrder="2"/>
    </xf>
    <xf numFmtId="0" fontId="4" fillId="0" borderId="5" xfId="0" applyFont="1" applyBorder="1" applyAlignment="1">
      <alignment vertical="center" readingOrder="2"/>
    </xf>
    <xf numFmtId="49" fontId="5" fillId="0" borderId="6" xfId="0" applyNumberFormat="1" applyFont="1" applyBorder="1" applyAlignment="1">
      <alignment vertical="center" readingOrder="2"/>
    </xf>
    <xf numFmtId="0" fontId="0" fillId="0" borderId="7" xfId="0" applyBorder="1" applyAlignment="1">
      <alignment readingOrder="2"/>
    </xf>
    <xf numFmtId="0" fontId="6" fillId="0" borderId="15" xfId="0" applyFont="1" applyBorder="1" applyAlignment="1">
      <alignment vertical="center" wrapText="1" readingOrder="2"/>
    </xf>
    <xf numFmtId="0" fontId="4" fillId="0" borderId="14" xfId="0" applyFont="1" applyBorder="1" applyAlignment="1">
      <alignment vertical="center" readingOrder="2"/>
    </xf>
    <xf numFmtId="49" fontId="5" fillId="0" borderId="11" xfId="0" applyNumberFormat="1" applyFont="1" applyBorder="1" applyAlignment="1">
      <alignment vertical="center" readingOrder="2"/>
    </xf>
    <xf numFmtId="0" fontId="5" fillId="0" borderId="5" xfId="0" applyFont="1" applyBorder="1" applyAlignment="1">
      <alignment vertical="center" readingOrder="2"/>
    </xf>
    <xf numFmtId="0" fontId="5" fillId="0" borderId="6" xfId="0" applyFont="1" applyBorder="1" applyAlignment="1">
      <alignment vertical="center" readingOrder="2"/>
    </xf>
    <xf numFmtId="0" fontId="5" fillId="0" borderId="12" xfId="0" applyFont="1" applyBorder="1" applyAlignment="1">
      <alignment vertical="center" readingOrder="2"/>
    </xf>
    <xf numFmtId="0" fontId="6" fillId="0" borderId="13" xfId="0" applyFont="1" applyBorder="1" applyAlignment="1">
      <alignment vertical="center" wrapText="1" readingOrder="2"/>
    </xf>
    <xf numFmtId="0" fontId="4" fillId="0" borderId="10" xfId="0" applyFont="1" applyBorder="1" applyAlignment="1">
      <alignment vertical="center"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97AB-FCCF-4EFD-8DD4-00C1BB3F9E8B}">
  <dimension ref="A1:S57"/>
  <sheetViews>
    <sheetView rightToLeft="1" tabSelected="1" topLeftCell="A35" zoomScale="80" zoomScaleNormal="80" workbookViewId="0">
      <selection activeCell="B44" sqref="B44"/>
    </sheetView>
  </sheetViews>
  <sheetFormatPr defaultColWidth="9" defaultRowHeight="13.8" x14ac:dyDescent="0.25"/>
  <cols>
    <col min="1" max="1" width="3.3984375" bestFit="1" customWidth="1"/>
    <col min="2" max="2" width="40.19921875" bestFit="1" customWidth="1"/>
    <col min="3" max="3" width="14.8984375" customWidth="1"/>
    <col min="4" max="4" width="10.8984375" bestFit="1" customWidth="1"/>
    <col min="11" max="11" width="15.09765625" bestFit="1" customWidth="1"/>
    <col min="12" max="12" width="8" bestFit="1" customWidth="1"/>
    <col min="13" max="13" width="13.19921875" bestFit="1" customWidth="1"/>
    <col min="14" max="14" width="14.5" bestFit="1" customWidth="1"/>
    <col min="15" max="15" width="35.09765625" bestFit="1" customWidth="1"/>
    <col min="17" max="17" width="15" customWidth="1"/>
    <col min="18" max="18" width="18.09765625" customWidth="1"/>
    <col min="19" max="19" width="8.59765625" customWidth="1"/>
  </cols>
  <sheetData>
    <row r="1" spans="1:19" ht="21.6" thickBot="1" x14ac:dyDescent="0.3">
      <c r="A1" s="34" t="s">
        <v>78</v>
      </c>
      <c r="B1" s="35"/>
      <c r="C1" s="35"/>
      <c r="D1" s="35"/>
      <c r="E1" s="35"/>
      <c r="F1" s="35"/>
      <c r="G1" s="35"/>
      <c r="H1" s="35"/>
      <c r="I1" s="35"/>
      <c r="J1" s="35"/>
      <c r="K1" s="35"/>
      <c r="L1" s="35"/>
      <c r="M1" s="35"/>
      <c r="N1" s="35"/>
      <c r="O1" s="35"/>
      <c r="P1" s="35"/>
      <c r="Q1" s="35"/>
      <c r="R1" s="36"/>
    </row>
    <row r="2" spans="1:19" ht="14.25" customHeight="1" x14ac:dyDescent="0.25">
      <c r="A2" s="79" t="s">
        <v>47</v>
      </c>
      <c r="B2" s="22"/>
      <c r="C2" s="33"/>
      <c r="D2" s="33"/>
      <c r="E2" s="33"/>
      <c r="F2" s="33"/>
      <c r="G2" s="33"/>
      <c r="H2" s="33"/>
      <c r="I2" s="33"/>
      <c r="J2" s="33"/>
      <c r="K2" s="33"/>
      <c r="L2" s="33"/>
      <c r="M2" s="33"/>
      <c r="N2" s="33"/>
      <c r="O2" s="33"/>
      <c r="P2" s="33"/>
      <c r="Q2" s="33"/>
      <c r="R2" s="33"/>
    </row>
    <row r="3" spans="1:19" ht="62.4" x14ac:dyDescent="0.25">
      <c r="A3" s="81"/>
      <c r="B3" s="78" t="s">
        <v>0</v>
      </c>
      <c r="C3" s="78" t="s">
        <v>1</v>
      </c>
      <c r="D3" s="1" t="s">
        <v>2</v>
      </c>
      <c r="E3" s="1" t="s">
        <v>3</v>
      </c>
      <c r="F3" s="1" t="s">
        <v>4</v>
      </c>
      <c r="G3" s="1" t="s">
        <v>5</v>
      </c>
      <c r="H3" s="1" t="s">
        <v>6</v>
      </c>
      <c r="I3" s="1" t="s">
        <v>7</v>
      </c>
      <c r="J3" s="1" t="s">
        <v>8</v>
      </c>
      <c r="K3" s="1" t="s">
        <v>9</v>
      </c>
      <c r="L3" s="2" t="s">
        <v>10</v>
      </c>
      <c r="M3" s="3" t="s">
        <v>11</v>
      </c>
      <c r="N3" s="4" t="s">
        <v>12</v>
      </c>
      <c r="O3" s="1" t="s">
        <v>13</v>
      </c>
      <c r="P3" s="1" t="s">
        <v>14</v>
      </c>
      <c r="Q3" s="38" t="s">
        <v>15</v>
      </c>
      <c r="R3" s="5" t="s">
        <v>16</v>
      </c>
      <c r="S3" s="1" t="s">
        <v>17</v>
      </c>
    </row>
    <row r="4" spans="1:19" ht="15.6" x14ac:dyDescent="0.25">
      <c r="A4" s="84" t="s">
        <v>48</v>
      </c>
      <c r="B4" s="80"/>
      <c r="C4" s="69"/>
      <c r="D4" s="69"/>
      <c r="E4" s="69"/>
      <c r="F4" s="69"/>
      <c r="G4" s="69"/>
      <c r="H4" s="69"/>
      <c r="I4" s="69"/>
      <c r="J4" s="69"/>
      <c r="K4" s="69"/>
      <c r="L4" s="69"/>
      <c r="M4" s="69"/>
      <c r="N4" s="69"/>
      <c r="O4" s="69"/>
      <c r="P4" s="69"/>
      <c r="Q4" s="69"/>
      <c r="R4" s="69"/>
      <c r="S4" s="70"/>
    </row>
    <row r="5" spans="1:19" ht="57" customHeight="1" x14ac:dyDescent="0.25">
      <c r="A5" s="85">
        <v>1</v>
      </c>
      <c r="B5" s="71" t="s">
        <v>49</v>
      </c>
      <c r="C5" s="71" t="s">
        <v>18</v>
      </c>
      <c r="D5" s="31">
        <v>92014</v>
      </c>
      <c r="E5" s="21" t="s">
        <v>27</v>
      </c>
      <c r="F5" s="21" t="s">
        <v>19</v>
      </c>
      <c r="G5" s="66" t="s">
        <v>24</v>
      </c>
      <c r="H5" s="67" t="s">
        <v>20</v>
      </c>
      <c r="I5" s="66">
        <v>100</v>
      </c>
      <c r="J5" s="67" t="s">
        <v>25</v>
      </c>
      <c r="K5" s="67">
        <v>300000</v>
      </c>
      <c r="L5" s="68">
        <v>4.6699999999999998E-2</v>
      </c>
      <c r="M5" s="67">
        <f>L5*K5</f>
        <v>14010</v>
      </c>
      <c r="N5" s="67">
        <f>M5*1.18</f>
        <v>16531.8</v>
      </c>
      <c r="O5" s="23" t="s">
        <v>22</v>
      </c>
      <c r="P5" s="23" t="s">
        <v>23</v>
      </c>
      <c r="Q5" s="25"/>
      <c r="R5" s="32">
        <f>N5*(100-Q5)/100</f>
        <v>16531.8</v>
      </c>
      <c r="S5" s="51" t="s">
        <v>46</v>
      </c>
    </row>
    <row r="6" spans="1:19" ht="41.4" x14ac:dyDescent="0.25">
      <c r="A6" s="86"/>
      <c r="B6" s="71"/>
      <c r="C6" s="71"/>
      <c r="D6" s="31"/>
      <c r="E6" s="21"/>
      <c r="F6" s="21"/>
      <c r="G6" s="43" t="s">
        <v>29</v>
      </c>
      <c r="H6" s="39" t="s">
        <v>20</v>
      </c>
      <c r="I6" s="40">
        <v>95</v>
      </c>
      <c r="J6" s="39" t="s">
        <v>25</v>
      </c>
      <c r="K6" s="39">
        <v>300000</v>
      </c>
      <c r="L6" s="59">
        <v>0.05</v>
      </c>
      <c r="M6" s="39">
        <f t="shared" ref="M6:M7" si="0">L6*K6</f>
        <v>15000</v>
      </c>
      <c r="N6" s="39">
        <f t="shared" ref="N6:N7" si="1">M6*1.18</f>
        <v>17700</v>
      </c>
      <c r="O6" s="23"/>
      <c r="P6" s="23"/>
      <c r="Q6" s="25"/>
      <c r="R6" s="32"/>
      <c r="S6" s="51"/>
    </row>
    <row r="7" spans="1:19" ht="41.4" x14ac:dyDescent="0.25">
      <c r="A7" s="87"/>
      <c r="B7" s="82"/>
      <c r="C7" s="71"/>
      <c r="D7" s="31"/>
      <c r="E7" s="21"/>
      <c r="F7" s="21"/>
      <c r="G7" s="43" t="s">
        <v>28</v>
      </c>
      <c r="H7" s="39" t="s">
        <v>20</v>
      </c>
      <c r="I7" s="40">
        <v>93</v>
      </c>
      <c r="J7" s="39" t="s">
        <v>25</v>
      </c>
      <c r="K7" s="39">
        <v>4000000</v>
      </c>
      <c r="L7" s="63">
        <v>1.0500000000000001E-2</v>
      </c>
      <c r="M7" s="39">
        <f t="shared" si="0"/>
        <v>42000</v>
      </c>
      <c r="N7" s="39">
        <f t="shared" si="1"/>
        <v>49560</v>
      </c>
      <c r="O7" s="23"/>
      <c r="P7" s="23"/>
      <c r="Q7" s="25"/>
      <c r="R7" s="32"/>
      <c r="S7" s="65"/>
    </row>
    <row r="8" spans="1:19" ht="47.25" customHeight="1" x14ac:dyDescent="0.25">
      <c r="A8" s="83" t="s">
        <v>50</v>
      </c>
      <c r="B8" s="22"/>
      <c r="C8" s="22"/>
      <c r="D8" s="22"/>
      <c r="E8" s="22"/>
      <c r="F8" s="22"/>
      <c r="G8" s="22"/>
      <c r="H8" s="22"/>
      <c r="I8" s="22"/>
      <c r="J8" s="22"/>
      <c r="K8" s="22"/>
      <c r="L8" s="22"/>
      <c r="M8" s="22"/>
      <c r="N8" s="22"/>
      <c r="O8" s="22"/>
      <c r="P8" s="22"/>
      <c r="Q8" s="22"/>
      <c r="R8" s="73"/>
    </row>
    <row r="9" spans="1:19" ht="15.6" x14ac:dyDescent="0.25">
      <c r="A9" s="84" t="s">
        <v>51</v>
      </c>
      <c r="B9" s="64"/>
      <c r="C9" s="76"/>
      <c r="D9" s="76"/>
      <c r="E9" s="76"/>
      <c r="F9" s="76"/>
      <c r="G9" s="76"/>
      <c r="H9" s="76"/>
      <c r="I9" s="76"/>
      <c r="J9" s="76"/>
      <c r="K9" s="76"/>
      <c r="L9" s="76"/>
      <c r="M9" s="76"/>
      <c r="N9" s="76"/>
      <c r="O9" s="76"/>
      <c r="P9" s="76"/>
      <c r="Q9" s="76"/>
      <c r="R9" s="76"/>
      <c r="S9" s="77"/>
    </row>
    <row r="10" spans="1:19" ht="14.25" customHeight="1" x14ac:dyDescent="0.25">
      <c r="A10" s="85">
        <v>2</v>
      </c>
      <c r="B10" s="71" t="s">
        <v>52</v>
      </c>
      <c r="C10" s="29" t="s">
        <v>53</v>
      </c>
      <c r="D10" s="31">
        <v>2770042950</v>
      </c>
      <c r="E10" s="21" t="s">
        <v>26</v>
      </c>
      <c r="F10" s="21" t="s">
        <v>19</v>
      </c>
      <c r="G10" s="72" t="s">
        <v>54</v>
      </c>
      <c r="H10" s="74" t="s">
        <v>20</v>
      </c>
      <c r="I10" s="72">
        <v>100</v>
      </c>
      <c r="J10" s="74" t="s">
        <v>21</v>
      </c>
      <c r="K10" s="74">
        <v>12960</v>
      </c>
      <c r="L10" s="75">
        <v>1</v>
      </c>
      <c r="M10" s="74">
        <f>L10*K10</f>
        <v>12960</v>
      </c>
      <c r="N10" s="74">
        <f>M10*1.18</f>
        <v>15292.8</v>
      </c>
      <c r="O10" s="23" t="s">
        <v>22</v>
      </c>
      <c r="P10" s="23" t="s">
        <v>55</v>
      </c>
      <c r="Q10" s="25"/>
      <c r="R10" s="27">
        <f>N10*(100-Q10)/100</f>
        <v>15292.8</v>
      </c>
      <c r="S10" s="51" t="s">
        <v>46</v>
      </c>
    </row>
    <row r="11" spans="1:19" ht="14.25" customHeight="1" x14ac:dyDescent="0.25">
      <c r="A11" s="86"/>
      <c r="B11" s="71"/>
      <c r="C11" s="29"/>
      <c r="D11" s="31"/>
      <c r="E11" s="21"/>
      <c r="F11" s="21"/>
      <c r="G11" s="43" t="s">
        <v>56</v>
      </c>
      <c r="H11" s="39" t="s">
        <v>20</v>
      </c>
      <c r="I11" s="46">
        <v>75</v>
      </c>
      <c r="J11" s="39" t="s">
        <v>21</v>
      </c>
      <c r="K11" s="58">
        <v>20000</v>
      </c>
      <c r="L11" s="44">
        <v>1</v>
      </c>
      <c r="M11" s="39">
        <f t="shared" ref="M11:M13" si="2">L11*K11</f>
        <v>20000</v>
      </c>
      <c r="N11" s="39">
        <f t="shared" ref="N11:N13" si="3">M11*1.18</f>
        <v>23600</v>
      </c>
      <c r="O11" s="23"/>
      <c r="P11" s="23"/>
      <c r="Q11" s="25"/>
      <c r="R11" s="27"/>
      <c r="S11" s="51"/>
    </row>
    <row r="12" spans="1:19" ht="27.6" x14ac:dyDescent="0.25">
      <c r="A12" s="86"/>
      <c r="B12" s="71"/>
      <c r="C12" s="29"/>
      <c r="D12" s="31"/>
      <c r="E12" s="21"/>
      <c r="F12" s="21"/>
      <c r="G12" s="62" t="s">
        <v>34</v>
      </c>
      <c r="H12" s="39" t="s">
        <v>20</v>
      </c>
      <c r="I12" s="40">
        <v>71</v>
      </c>
      <c r="J12" s="39" t="s">
        <v>21</v>
      </c>
      <c r="K12" s="58">
        <v>22000</v>
      </c>
      <c r="L12" s="44">
        <v>1</v>
      </c>
      <c r="M12" s="39">
        <f t="shared" si="2"/>
        <v>22000</v>
      </c>
      <c r="N12" s="39">
        <f t="shared" si="3"/>
        <v>25960</v>
      </c>
      <c r="O12" s="23"/>
      <c r="P12" s="23"/>
      <c r="Q12" s="25"/>
      <c r="R12" s="27"/>
      <c r="S12" s="51"/>
    </row>
    <row r="13" spans="1:19" ht="27.6" x14ac:dyDescent="0.25">
      <c r="A13" s="87"/>
      <c r="B13" s="71"/>
      <c r="C13" s="29"/>
      <c r="D13" s="31"/>
      <c r="E13" s="21"/>
      <c r="F13" s="21"/>
      <c r="G13" s="43" t="s">
        <v>35</v>
      </c>
      <c r="H13" s="39" t="s">
        <v>20</v>
      </c>
      <c r="I13" s="41">
        <v>66</v>
      </c>
      <c r="J13" s="39" t="s">
        <v>21</v>
      </c>
      <c r="K13" s="58">
        <v>25000</v>
      </c>
      <c r="L13" s="44">
        <v>1</v>
      </c>
      <c r="M13" s="39">
        <f t="shared" si="2"/>
        <v>25000</v>
      </c>
      <c r="N13" s="39">
        <f t="shared" si="3"/>
        <v>29500</v>
      </c>
      <c r="O13" s="23"/>
      <c r="P13" s="23"/>
      <c r="Q13" s="25"/>
      <c r="R13" s="27"/>
      <c r="S13" s="51"/>
    </row>
    <row r="14" spans="1:19" ht="14.25" customHeight="1" x14ac:dyDescent="0.25">
      <c r="A14" s="89" t="s">
        <v>57</v>
      </c>
      <c r="B14" s="16"/>
      <c r="C14" s="16"/>
      <c r="D14" s="16"/>
      <c r="E14" s="16"/>
      <c r="F14" s="16"/>
      <c r="G14" s="16"/>
      <c r="H14" s="16"/>
      <c r="I14" s="16"/>
      <c r="J14" s="16"/>
      <c r="K14" s="16"/>
      <c r="L14" s="16"/>
      <c r="M14" s="16"/>
      <c r="N14" s="16"/>
      <c r="O14" s="16"/>
      <c r="P14" s="16"/>
      <c r="Q14" s="16"/>
      <c r="R14" s="17"/>
    </row>
    <row r="15" spans="1:19" ht="28.5" customHeight="1" x14ac:dyDescent="0.25">
      <c r="A15" s="85">
        <v>3</v>
      </c>
      <c r="B15" s="88" t="s">
        <v>58</v>
      </c>
      <c r="C15" s="28" t="s">
        <v>32</v>
      </c>
      <c r="D15" s="30">
        <v>23012</v>
      </c>
      <c r="E15" s="20" t="s">
        <v>36</v>
      </c>
      <c r="F15" s="20" t="s">
        <v>19</v>
      </c>
      <c r="G15" s="43" t="s">
        <v>37</v>
      </c>
      <c r="H15" s="39" t="s">
        <v>20</v>
      </c>
      <c r="I15" s="43">
        <v>100</v>
      </c>
      <c r="J15" s="39" t="s">
        <v>21</v>
      </c>
      <c r="K15" s="53">
        <v>18000</v>
      </c>
      <c r="L15" s="41">
        <v>1</v>
      </c>
      <c r="M15" s="39">
        <f>L15*K15</f>
        <v>18000</v>
      </c>
      <c r="N15" s="39">
        <f>M15*1.18</f>
        <v>21240</v>
      </c>
      <c r="O15" s="22" t="s">
        <v>22</v>
      </c>
      <c r="P15" s="22" t="s">
        <v>55</v>
      </c>
      <c r="Q15" s="24"/>
      <c r="R15" s="26">
        <f>N15*(100-Q15)/100</f>
        <v>21240</v>
      </c>
      <c r="S15" s="57" t="s">
        <v>46</v>
      </c>
    </row>
    <row r="16" spans="1:19" ht="27.6" x14ac:dyDescent="0.25">
      <c r="A16" s="86"/>
      <c r="B16" s="71"/>
      <c r="C16" s="29"/>
      <c r="D16" s="31"/>
      <c r="E16" s="21"/>
      <c r="F16" s="21"/>
      <c r="G16" s="43" t="s">
        <v>38</v>
      </c>
      <c r="H16" s="39" t="s">
        <v>20</v>
      </c>
      <c r="I16" s="46">
        <v>100</v>
      </c>
      <c r="J16" s="39" t="s">
        <v>21</v>
      </c>
      <c r="K16" s="61">
        <v>18000</v>
      </c>
      <c r="L16" s="41">
        <v>1</v>
      </c>
      <c r="M16" s="39">
        <f t="shared" ref="M16:M17" si="4">L16*K16</f>
        <v>18000</v>
      </c>
      <c r="N16" s="39">
        <f t="shared" ref="N16:N17" si="5">M16*1.18</f>
        <v>21240</v>
      </c>
      <c r="O16" s="23"/>
      <c r="P16" s="23"/>
      <c r="Q16" s="25"/>
      <c r="R16" s="27"/>
      <c r="S16" s="56"/>
    </row>
    <row r="17" spans="1:19" ht="14.25" customHeight="1" x14ac:dyDescent="0.25">
      <c r="A17" s="87"/>
      <c r="B17" s="71"/>
      <c r="C17" s="29"/>
      <c r="D17" s="31"/>
      <c r="E17" s="21"/>
      <c r="F17" s="21"/>
      <c r="G17" s="43" t="s">
        <v>39</v>
      </c>
      <c r="H17" s="39" t="s">
        <v>20</v>
      </c>
      <c r="I17" s="46">
        <v>72</v>
      </c>
      <c r="J17" s="39" t="s">
        <v>21</v>
      </c>
      <c r="K17" s="61">
        <v>30000</v>
      </c>
      <c r="L17" s="41">
        <v>1</v>
      </c>
      <c r="M17" s="39">
        <f t="shared" si="4"/>
        <v>30000</v>
      </c>
      <c r="N17" s="39">
        <f t="shared" si="5"/>
        <v>35400</v>
      </c>
      <c r="O17" s="23"/>
      <c r="P17" s="23"/>
      <c r="Q17" s="25"/>
      <c r="R17" s="27"/>
      <c r="S17" s="56"/>
    </row>
    <row r="18" spans="1:19" ht="42.75" customHeight="1" x14ac:dyDescent="0.25">
      <c r="A18" s="89" t="s">
        <v>59</v>
      </c>
      <c r="B18" s="16"/>
      <c r="C18" s="16"/>
      <c r="D18" s="16"/>
      <c r="E18" s="16"/>
      <c r="F18" s="16"/>
      <c r="G18" s="16"/>
      <c r="H18" s="16"/>
      <c r="I18" s="16"/>
      <c r="J18" s="16"/>
      <c r="K18" s="16"/>
      <c r="L18" s="16"/>
      <c r="M18" s="16"/>
      <c r="N18" s="16"/>
      <c r="O18" s="16"/>
      <c r="P18" s="16"/>
      <c r="Q18" s="16"/>
      <c r="R18" s="17"/>
    </row>
    <row r="19" spans="1:19" ht="28.5" customHeight="1" x14ac:dyDescent="0.25">
      <c r="A19" s="85">
        <v>4</v>
      </c>
      <c r="B19" s="88" t="s">
        <v>60</v>
      </c>
      <c r="C19" s="28" t="s">
        <v>32</v>
      </c>
      <c r="D19" s="30">
        <v>23012</v>
      </c>
      <c r="E19" s="20" t="s">
        <v>40</v>
      </c>
      <c r="F19" s="20" t="s">
        <v>19</v>
      </c>
      <c r="G19" s="43" t="s">
        <v>41</v>
      </c>
      <c r="H19" s="39" t="s">
        <v>20</v>
      </c>
      <c r="I19" s="43">
        <v>100</v>
      </c>
      <c r="J19" s="39" t="s">
        <v>21</v>
      </c>
      <c r="K19" s="53">
        <v>51000</v>
      </c>
      <c r="L19" s="41">
        <v>1</v>
      </c>
      <c r="M19" s="39">
        <f>L19*K19</f>
        <v>51000</v>
      </c>
      <c r="N19" s="39">
        <f>M19*1.18</f>
        <v>60180</v>
      </c>
      <c r="O19" s="22" t="s">
        <v>22</v>
      </c>
      <c r="P19" s="22" t="s">
        <v>55</v>
      </c>
      <c r="Q19" s="24"/>
      <c r="R19" s="26">
        <f>N19*(100-Q19)/100</f>
        <v>60180</v>
      </c>
      <c r="S19" s="50" t="s">
        <v>46</v>
      </c>
    </row>
    <row r="20" spans="1:19" ht="14.25" customHeight="1" x14ac:dyDescent="0.25">
      <c r="A20" s="86"/>
      <c r="B20" s="71"/>
      <c r="C20" s="29"/>
      <c r="D20" s="31"/>
      <c r="E20" s="21"/>
      <c r="F20" s="21"/>
      <c r="G20" s="6" t="s">
        <v>42</v>
      </c>
      <c r="H20" s="7" t="s">
        <v>20</v>
      </c>
      <c r="I20" s="11">
        <v>97</v>
      </c>
      <c r="J20" s="7" t="s">
        <v>21</v>
      </c>
      <c r="K20" s="54">
        <v>53000</v>
      </c>
      <c r="L20" s="8">
        <v>1</v>
      </c>
      <c r="M20" s="7">
        <f t="shared" ref="M20:M22" si="6">L20*K20</f>
        <v>53000</v>
      </c>
      <c r="N20" s="7">
        <f t="shared" ref="N20:N22" si="7">M20*1.18</f>
        <v>62540</v>
      </c>
      <c r="O20" s="23"/>
      <c r="P20" s="23"/>
      <c r="Q20" s="25"/>
      <c r="R20" s="27"/>
      <c r="S20" s="51"/>
    </row>
    <row r="21" spans="1:19" ht="14.25" customHeight="1" x14ac:dyDescent="0.25">
      <c r="A21" s="86"/>
      <c r="B21" s="71"/>
      <c r="C21" s="29"/>
      <c r="D21" s="31"/>
      <c r="E21" s="21"/>
      <c r="F21" s="21"/>
      <c r="G21" s="6" t="s">
        <v>44</v>
      </c>
      <c r="H21" s="7" t="s">
        <v>20</v>
      </c>
      <c r="I21" s="11">
        <v>62</v>
      </c>
      <c r="J21" s="7" t="s">
        <v>21</v>
      </c>
      <c r="K21" s="54">
        <v>110000</v>
      </c>
      <c r="L21" s="8">
        <v>1</v>
      </c>
      <c r="M21" s="7">
        <f t="shared" si="6"/>
        <v>110000</v>
      </c>
      <c r="N21" s="7">
        <f t="shared" si="7"/>
        <v>129800</v>
      </c>
      <c r="O21" s="23"/>
      <c r="P21" s="23"/>
      <c r="Q21" s="25"/>
      <c r="R21" s="27"/>
      <c r="S21" s="51"/>
    </row>
    <row r="22" spans="1:19" ht="15.6" x14ac:dyDescent="0.25">
      <c r="A22" s="87"/>
      <c r="B22" s="71"/>
      <c r="C22" s="29"/>
      <c r="D22" s="31"/>
      <c r="E22" s="21"/>
      <c r="F22" s="21"/>
      <c r="G22" s="43" t="s">
        <v>43</v>
      </c>
      <c r="H22" s="62" t="s">
        <v>20</v>
      </c>
      <c r="I22" s="40">
        <v>51</v>
      </c>
      <c r="J22" s="39" t="s">
        <v>21</v>
      </c>
      <c r="K22" s="61">
        <v>170500</v>
      </c>
      <c r="L22" s="41">
        <v>1</v>
      </c>
      <c r="M22" s="39">
        <f t="shared" si="6"/>
        <v>170500</v>
      </c>
      <c r="N22" s="39">
        <f t="shared" si="7"/>
        <v>201190</v>
      </c>
      <c r="O22" s="23"/>
      <c r="P22" s="23"/>
      <c r="Q22" s="25"/>
      <c r="R22" s="27"/>
      <c r="S22" s="51"/>
    </row>
    <row r="23" spans="1:19" ht="32.25" customHeight="1" x14ac:dyDescent="0.25">
      <c r="A23" s="89" t="s">
        <v>61</v>
      </c>
      <c r="B23" s="16"/>
      <c r="C23" s="16"/>
      <c r="D23" s="16"/>
      <c r="E23" s="16"/>
      <c r="F23" s="16"/>
      <c r="G23" s="16"/>
      <c r="H23" s="16"/>
      <c r="I23" s="16"/>
      <c r="J23" s="16"/>
      <c r="K23" s="16"/>
      <c r="L23" s="16"/>
      <c r="M23" s="16"/>
      <c r="N23" s="16"/>
      <c r="O23" s="16"/>
      <c r="P23" s="16"/>
      <c r="Q23" s="16"/>
      <c r="R23" s="17"/>
    </row>
    <row r="24" spans="1:19" ht="14.25" customHeight="1" x14ac:dyDescent="0.25">
      <c r="A24" s="85">
        <v>5</v>
      </c>
      <c r="B24" s="88" t="s">
        <v>62</v>
      </c>
      <c r="C24" s="28" t="s">
        <v>32</v>
      </c>
      <c r="D24" s="30">
        <v>23012</v>
      </c>
      <c r="E24" s="20" t="s">
        <v>26</v>
      </c>
      <c r="F24" s="20" t="s">
        <v>19</v>
      </c>
      <c r="G24" s="6" t="s">
        <v>33</v>
      </c>
      <c r="H24" s="7" t="s">
        <v>20</v>
      </c>
      <c r="I24" s="6">
        <v>100</v>
      </c>
      <c r="J24" s="7" t="s">
        <v>21</v>
      </c>
      <c r="K24" s="47">
        <v>25000</v>
      </c>
      <c r="L24" s="8">
        <v>1</v>
      </c>
      <c r="M24" s="7">
        <f>L24*K24</f>
        <v>25000</v>
      </c>
      <c r="N24" s="7">
        <f>M24*1.18</f>
        <v>29500</v>
      </c>
      <c r="O24" s="22" t="s">
        <v>22</v>
      </c>
      <c r="P24" s="22" t="s">
        <v>55</v>
      </c>
      <c r="Q24" s="24"/>
      <c r="R24" s="26">
        <f>N24*(100-Q24)/100</f>
        <v>29500</v>
      </c>
      <c r="S24" s="50" t="s">
        <v>46</v>
      </c>
    </row>
    <row r="25" spans="1:19" ht="14.25" customHeight="1" x14ac:dyDescent="0.25">
      <c r="A25" s="86"/>
      <c r="B25" s="71"/>
      <c r="C25" s="29"/>
      <c r="D25" s="31"/>
      <c r="E25" s="21"/>
      <c r="F25" s="21"/>
      <c r="G25" s="6" t="s">
        <v>63</v>
      </c>
      <c r="H25" s="7" t="s">
        <v>20</v>
      </c>
      <c r="I25" s="11">
        <v>81</v>
      </c>
      <c r="J25" s="7" t="s">
        <v>21</v>
      </c>
      <c r="K25" s="54">
        <v>34000</v>
      </c>
      <c r="L25" s="8">
        <v>1</v>
      </c>
      <c r="M25" s="7">
        <f t="shared" ref="M25:M27" si="8">L25*K25</f>
        <v>34000</v>
      </c>
      <c r="N25" s="7">
        <f t="shared" ref="N25:N27" si="9">M25*1.18</f>
        <v>40120</v>
      </c>
      <c r="O25" s="23"/>
      <c r="P25" s="23"/>
      <c r="Q25" s="25"/>
      <c r="R25" s="27"/>
      <c r="S25" s="51"/>
    </row>
    <row r="26" spans="1:19" ht="27.6" x14ac:dyDescent="0.25">
      <c r="A26" s="86"/>
      <c r="B26" s="71"/>
      <c r="C26" s="29"/>
      <c r="D26" s="31"/>
      <c r="E26" s="21"/>
      <c r="F26" s="21"/>
      <c r="G26" s="10" t="s">
        <v>34</v>
      </c>
      <c r="H26" s="7" t="s">
        <v>20</v>
      </c>
      <c r="I26" s="9">
        <v>72</v>
      </c>
      <c r="J26" s="7" t="s">
        <v>21</v>
      </c>
      <c r="K26" s="54">
        <v>35000</v>
      </c>
      <c r="L26" s="8">
        <v>1</v>
      </c>
      <c r="M26" s="7">
        <f t="shared" si="8"/>
        <v>35000</v>
      </c>
      <c r="N26" s="7">
        <f t="shared" si="9"/>
        <v>41300</v>
      </c>
      <c r="O26" s="23"/>
      <c r="P26" s="23"/>
      <c r="Q26" s="25"/>
      <c r="R26" s="27"/>
      <c r="S26" s="51"/>
    </row>
    <row r="27" spans="1:19" ht="27.6" x14ac:dyDescent="0.25">
      <c r="A27" s="87"/>
      <c r="B27" s="71"/>
      <c r="C27" s="29"/>
      <c r="D27" s="31"/>
      <c r="E27" s="21"/>
      <c r="F27" s="21"/>
      <c r="G27" s="43" t="s">
        <v>35</v>
      </c>
      <c r="H27" s="39" t="s">
        <v>20</v>
      </c>
      <c r="I27" s="41">
        <v>45</v>
      </c>
      <c r="J27" s="39" t="s">
        <v>21</v>
      </c>
      <c r="K27" s="61">
        <v>120000</v>
      </c>
      <c r="L27" s="41">
        <v>1</v>
      </c>
      <c r="M27" s="39">
        <f t="shared" si="8"/>
        <v>120000</v>
      </c>
      <c r="N27" s="39">
        <f t="shared" si="9"/>
        <v>141600</v>
      </c>
      <c r="O27" s="23"/>
      <c r="P27" s="23"/>
      <c r="Q27" s="25"/>
      <c r="R27" s="27"/>
      <c r="S27" s="51"/>
    </row>
    <row r="28" spans="1:19" ht="31.5" customHeight="1" x14ac:dyDescent="0.25">
      <c r="A28" s="89" t="s">
        <v>64</v>
      </c>
      <c r="B28" s="16"/>
      <c r="C28" s="16"/>
      <c r="D28" s="16"/>
      <c r="E28" s="16"/>
      <c r="F28" s="16"/>
      <c r="G28" s="16"/>
      <c r="H28" s="16"/>
      <c r="I28" s="16"/>
      <c r="J28" s="16"/>
      <c r="K28" s="16"/>
      <c r="L28" s="16"/>
      <c r="M28" s="16"/>
      <c r="N28" s="16"/>
      <c r="O28" s="16"/>
      <c r="P28" s="16"/>
      <c r="Q28" s="16"/>
      <c r="R28" s="17"/>
    </row>
    <row r="29" spans="1:19" ht="14.25" customHeight="1" x14ac:dyDescent="0.25">
      <c r="A29" s="85">
        <v>6</v>
      </c>
      <c r="B29" s="88" t="s">
        <v>65</v>
      </c>
      <c r="C29" s="28" t="s">
        <v>32</v>
      </c>
      <c r="D29" s="30">
        <v>23012</v>
      </c>
      <c r="E29" s="20" t="s">
        <v>26</v>
      </c>
      <c r="F29" s="20" t="s">
        <v>19</v>
      </c>
      <c r="G29" s="6" t="s">
        <v>33</v>
      </c>
      <c r="H29" s="7" t="s">
        <v>20</v>
      </c>
      <c r="I29" s="6">
        <v>100</v>
      </c>
      <c r="J29" s="7" t="s">
        <v>21</v>
      </c>
      <c r="K29" s="47">
        <v>25000</v>
      </c>
      <c r="L29" s="42">
        <v>1</v>
      </c>
      <c r="M29" s="7">
        <f>L29*K29</f>
        <v>25000</v>
      </c>
      <c r="N29" s="7">
        <f>M29*1.18</f>
        <v>29500</v>
      </c>
      <c r="O29" s="22" t="s">
        <v>22</v>
      </c>
      <c r="P29" s="22" t="s">
        <v>55</v>
      </c>
      <c r="Q29" s="24"/>
      <c r="R29" s="26">
        <f>N29*(100-Q29)/100</f>
        <v>29500</v>
      </c>
      <c r="S29" s="50" t="s">
        <v>46</v>
      </c>
    </row>
    <row r="30" spans="1:19" ht="14.25" customHeight="1" x14ac:dyDescent="0.25">
      <c r="A30" s="86"/>
      <c r="B30" s="71"/>
      <c r="C30" s="29"/>
      <c r="D30" s="31"/>
      <c r="E30" s="21"/>
      <c r="F30" s="21"/>
      <c r="G30" s="6" t="s">
        <v>63</v>
      </c>
      <c r="H30" s="7" t="s">
        <v>20</v>
      </c>
      <c r="I30" s="11">
        <v>81</v>
      </c>
      <c r="J30" s="7" t="s">
        <v>21</v>
      </c>
      <c r="K30" s="55">
        <v>34900</v>
      </c>
      <c r="L30" s="42">
        <v>1</v>
      </c>
      <c r="M30" s="7">
        <f t="shared" ref="M30:M31" si="10">L30*K30</f>
        <v>34900</v>
      </c>
      <c r="N30" s="7">
        <f t="shared" ref="N30:N31" si="11">M30*1.18</f>
        <v>41182</v>
      </c>
      <c r="O30" s="23"/>
      <c r="P30" s="23"/>
      <c r="Q30" s="25"/>
      <c r="R30" s="27"/>
      <c r="S30" s="51"/>
    </row>
    <row r="31" spans="1:19" ht="27.6" x14ac:dyDescent="0.25">
      <c r="A31" s="87"/>
      <c r="B31" s="71"/>
      <c r="C31" s="29"/>
      <c r="D31" s="31"/>
      <c r="E31" s="21"/>
      <c r="F31" s="21"/>
      <c r="G31" s="10" t="s">
        <v>35</v>
      </c>
      <c r="H31" s="7" t="s">
        <v>20</v>
      </c>
      <c r="I31" s="9">
        <v>45</v>
      </c>
      <c r="J31" s="7" t="s">
        <v>21</v>
      </c>
      <c r="K31" s="55">
        <v>35000</v>
      </c>
      <c r="L31" s="42">
        <v>1</v>
      </c>
      <c r="M31" s="7">
        <f t="shared" si="10"/>
        <v>35000</v>
      </c>
      <c r="N31" s="7">
        <f t="shared" si="11"/>
        <v>41300</v>
      </c>
      <c r="O31" s="23"/>
      <c r="P31" s="23"/>
      <c r="Q31" s="25"/>
      <c r="R31" s="27"/>
      <c r="S31" s="51"/>
    </row>
    <row r="32" spans="1:19" ht="28.5" customHeight="1" x14ac:dyDescent="0.25">
      <c r="A32" s="89" t="s">
        <v>66</v>
      </c>
      <c r="B32" s="16"/>
      <c r="C32" s="16"/>
      <c r="D32" s="16"/>
      <c r="E32" s="16"/>
      <c r="F32" s="16"/>
      <c r="G32" s="16"/>
      <c r="H32" s="16"/>
      <c r="I32" s="16"/>
      <c r="J32" s="16"/>
      <c r="K32" s="16"/>
      <c r="L32" s="16"/>
      <c r="M32" s="16"/>
      <c r="N32" s="16"/>
      <c r="O32" s="16"/>
      <c r="P32" s="16"/>
      <c r="Q32" s="16"/>
      <c r="R32" s="17"/>
    </row>
    <row r="33" spans="1:19" ht="14.25" customHeight="1" x14ac:dyDescent="0.25">
      <c r="A33" s="85">
        <v>7</v>
      </c>
      <c r="B33" s="88" t="s">
        <v>67</v>
      </c>
      <c r="C33" s="28" t="s">
        <v>32</v>
      </c>
      <c r="D33" s="30">
        <v>23012</v>
      </c>
      <c r="E33" s="20" t="s">
        <v>68</v>
      </c>
      <c r="F33" s="20" t="s">
        <v>19</v>
      </c>
      <c r="G33" s="6" t="s">
        <v>31</v>
      </c>
      <c r="H33" s="7" t="s">
        <v>20</v>
      </c>
      <c r="I33" s="6">
        <v>100</v>
      </c>
      <c r="J33" s="7" t="s">
        <v>21</v>
      </c>
      <c r="K33" s="7">
        <v>21329</v>
      </c>
      <c r="L33" s="8">
        <v>1</v>
      </c>
      <c r="M33" s="7">
        <f>L33*K33</f>
        <v>21329</v>
      </c>
      <c r="N33" s="7">
        <f>M33*1.18</f>
        <v>25168.219999999998</v>
      </c>
      <c r="O33" s="22" t="s">
        <v>22</v>
      </c>
      <c r="P33" s="22" t="s">
        <v>69</v>
      </c>
      <c r="Q33" s="24"/>
      <c r="R33" s="26">
        <f>N33*(100-Q33)/100</f>
        <v>25168.219999999994</v>
      </c>
      <c r="S33" s="50" t="s">
        <v>46</v>
      </c>
    </row>
    <row r="34" spans="1:19" ht="41.4" x14ac:dyDescent="0.25">
      <c r="A34" s="86"/>
      <c r="B34" s="71"/>
      <c r="C34" s="29"/>
      <c r="D34" s="31"/>
      <c r="E34" s="21"/>
      <c r="F34" s="21"/>
      <c r="G34" s="6" t="s">
        <v>70</v>
      </c>
      <c r="H34" s="7" t="s">
        <v>20</v>
      </c>
      <c r="I34" s="11">
        <v>98</v>
      </c>
      <c r="J34" s="7" t="s">
        <v>21</v>
      </c>
      <c r="K34" s="12">
        <v>22000</v>
      </c>
      <c r="L34" s="8">
        <v>1</v>
      </c>
      <c r="M34" s="7">
        <f t="shared" ref="M34:M35" si="12">L34*K34</f>
        <v>22000</v>
      </c>
      <c r="N34" s="7">
        <f t="shared" ref="N34:N35" si="13">M34*1.18</f>
        <v>25960</v>
      </c>
      <c r="O34" s="23"/>
      <c r="P34" s="23"/>
      <c r="Q34" s="25"/>
      <c r="R34" s="27"/>
      <c r="S34" s="51"/>
    </row>
    <row r="35" spans="1:19" ht="41.4" x14ac:dyDescent="0.25">
      <c r="A35" s="87"/>
      <c r="B35" s="71"/>
      <c r="C35" s="29"/>
      <c r="D35" s="31"/>
      <c r="E35" s="21"/>
      <c r="F35" s="21"/>
      <c r="G35" s="10" t="s">
        <v>71</v>
      </c>
      <c r="H35" s="7" t="s">
        <v>20</v>
      </c>
      <c r="I35" s="9">
        <v>52</v>
      </c>
      <c r="J35" s="7" t="s">
        <v>21</v>
      </c>
      <c r="K35" s="12">
        <v>66927</v>
      </c>
      <c r="L35" s="8">
        <v>1</v>
      </c>
      <c r="M35" s="7">
        <f t="shared" si="12"/>
        <v>66927</v>
      </c>
      <c r="N35" s="7">
        <f t="shared" si="13"/>
        <v>78973.86</v>
      </c>
      <c r="O35" s="23"/>
      <c r="P35" s="23"/>
      <c r="Q35" s="25"/>
      <c r="R35" s="27"/>
      <c r="S35" s="51"/>
    </row>
    <row r="36" spans="1:19" ht="29.25" customHeight="1" x14ac:dyDescent="0.25">
      <c r="A36" s="37" t="s">
        <v>72</v>
      </c>
      <c r="B36" s="16"/>
      <c r="C36" s="16"/>
      <c r="D36" s="16"/>
      <c r="E36" s="16"/>
      <c r="F36" s="16"/>
      <c r="G36" s="16"/>
      <c r="H36" s="16"/>
      <c r="I36" s="16"/>
      <c r="J36" s="16"/>
      <c r="K36" s="16"/>
      <c r="L36" s="16"/>
      <c r="M36" s="16"/>
      <c r="N36" s="16"/>
      <c r="O36" s="16"/>
      <c r="P36" s="16"/>
      <c r="Q36" s="16"/>
      <c r="R36" s="17"/>
    </row>
    <row r="37" spans="1:19" ht="15.6" x14ac:dyDescent="0.25">
      <c r="A37" s="18" t="s">
        <v>73</v>
      </c>
      <c r="B37" s="18"/>
      <c r="C37" s="18"/>
      <c r="D37" s="18"/>
      <c r="E37" s="18"/>
      <c r="F37" s="18"/>
      <c r="G37" s="18"/>
      <c r="H37" s="18"/>
      <c r="I37" s="18"/>
      <c r="J37" s="18"/>
      <c r="K37" s="18"/>
      <c r="L37" s="18"/>
      <c r="M37" s="18"/>
      <c r="N37" s="18"/>
      <c r="O37" s="18"/>
      <c r="P37" s="18"/>
      <c r="Q37" s="18"/>
      <c r="R37" s="18"/>
      <c r="S37" s="18"/>
    </row>
    <row r="38" spans="1:19" ht="82.8" x14ac:dyDescent="0.25">
      <c r="A38" s="19">
        <v>8</v>
      </c>
      <c r="B38" s="28" t="s">
        <v>74</v>
      </c>
      <c r="C38" s="28" t="s">
        <v>32</v>
      </c>
      <c r="D38" s="30">
        <v>230012</v>
      </c>
      <c r="E38" s="20" t="s">
        <v>40</v>
      </c>
      <c r="F38" s="20" t="s">
        <v>19</v>
      </c>
      <c r="G38" s="43" t="s">
        <v>75</v>
      </c>
      <c r="H38" s="39" t="s">
        <v>20</v>
      </c>
      <c r="I38" s="43">
        <v>100</v>
      </c>
      <c r="J38" s="39" t="s">
        <v>21</v>
      </c>
      <c r="K38" s="39">
        <v>35000</v>
      </c>
      <c r="L38" s="41">
        <v>1</v>
      </c>
      <c r="M38" s="39">
        <f>L38*K38</f>
        <v>35000</v>
      </c>
      <c r="N38" s="39">
        <f>M38*1.18</f>
        <v>41300</v>
      </c>
      <c r="O38" s="22" t="s">
        <v>30</v>
      </c>
      <c r="P38" s="22" t="s">
        <v>23</v>
      </c>
      <c r="Q38" s="24"/>
      <c r="R38" s="26">
        <f>N38*(100-Q38)/100</f>
        <v>41300</v>
      </c>
      <c r="S38" s="50" t="s">
        <v>76</v>
      </c>
    </row>
    <row r="39" spans="1:19" ht="14.25" customHeight="1" x14ac:dyDescent="0.25">
      <c r="A39" s="37" t="s">
        <v>77</v>
      </c>
      <c r="B39" s="16"/>
      <c r="C39" s="16"/>
      <c r="D39" s="16"/>
      <c r="E39" s="16"/>
      <c r="F39" s="16"/>
      <c r="G39" s="16"/>
      <c r="H39" s="16"/>
      <c r="I39" s="16"/>
      <c r="J39" s="16"/>
      <c r="K39" s="16"/>
      <c r="L39" s="16"/>
      <c r="M39" s="16"/>
      <c r="N39" s="16"/>
      <c r="O39" s="16"/>
      <c r="P39" s="16"/>
      <c r="Q39" s="16"/>
      <c r="R39" s="17"/>
    </row>
    <row r="41" spans="1:19" x14ac:dyDescent="0.25">
      <c r="A41" s="48" t="s">
        <v>45</v>
      </c>
    </row>
    <row r="42" spans="1:19" ht="16.8" x14ac:dyDescent="0.3">
      <c r="C42" s="45"/>
      <c r="D42" s="13"/>
      <c r="E42" s="13"/>
      <c r="F42" s="13"/>
      <c r="G42" s="13"/>
      <c r="H42" s="13"/>
      <c r="I42" s="13"/>
      <c r="J42" s="13"/>
      <c r="K42" s="13"/>
      <c r="L42" s="13"/>
      <c r="M42" s="13"/>
      <c r="N42" s="14"/>
      <c r="O42" s="15"/>
    </row>
    <row r="43" spans="1:19" x14ac:dyDescent="0.25">
      <c r="N43" s="14"/>
      <c r="O43" s="15"/>
    </row>
    <row r="50" spans="4:4" x14ac:dyDescent="0.25">
      <c r="D50" s="52"/>
    </row>
    <row r="51" spans="4:4" x14ac:dyDescent="0.25">
      <c r="D51" s="52"/>
    </row>
    <row r="52" spans="4:4" x14ac:dyDescent="0.25">
      <c r="D52" s="49"/>
    </row>
    <row r="53" spans="4:4" x14ac:dyDescent="0.25">
      <c r="D53" s="49"/>
    </row>
    <row r="54" spans="4:4" ht="27" customHeight="1" x14ac:dyDescent="0.25">
      <c r="D54" s="52"/>
    </row>
    <row r="56" spans="4:4" x14ac:dyDescent="0.25">
      <c r="D56" s="52"/>
    </row>
    <row r="57" spans="4:4" ht="14.4" x14ac:dyDescent="0.25">
      <c r="D57" s="6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2025-04-23T06:47:41Z</dcterms:created>
  <dcterms:modified xsi:type="dcterms:W3CDTF">2025-05-11T18:05:15Z</dcterms:modified>
</cp:coreProperties>
</file>