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3BE1FACE-5748-410F-8BA8-769BF8235AFE}" xr6:coauthVersionLast="47" xr6:coauthVersionMax="47" xr10:uidLastSave="{00000000-0000-0000-0000-000000000000}"/>
  <bookViews>
    <workbookView xWindow="-108" yWindow="-108" windowWidth="23256" windowHeight="12576" xr2:uid="{543B7E8B-E7A9-40C1-970D-245262C6210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N19" i="1" s="1"/>
  <c r="M18" i="1"/>
  <c r="N18" i="1" s="1"/>
  <c r="R18" i="1" s="1"/>
  <c r="K15" i="1"/>
  <c r="M15" i="1" s="1"/>
  <c r="N15" i="1" s="1"/>
  <c r="K14" i="1"/>
  <c r="M14" i="1" s="1"/>
  <c r="N14" i="1" s="1"/>
  <c r="K13" i="1"/>
  <c r="M13" i="1" s="1"/>
  <c r="N13" i="1" s="1"/>
  <c r="R13" i="1" s="1"/>
  <c r="M10" i="1"/>
  <c r="N10" i="1" s="1"/>
  <c r="R10" i="1" s="1"/>
  <c r="M9" i="1"/>
  <c r="N9" i="1" s="1"/>
  <c r="R9" i="1" s="1"/>
  <c r="M8" i="1"/>
  <c r="N8" i="1" s="1"/>
  <c r="R8" i="1" s="1"/>
  <c r="M5" i="1"/>
  <c r="N5" i="1" s="1"/>
  <c r="R5" i="1" s="1"/>
</calcChain>
</file>

<file path=xl/sharedStrings.xml><?xml version="1.0" encoding="utf-8"?>
<sst xmlns="http://schemas.openxmlformats.org/spreadsheetml/2006/main" count="84" uniqueCount="64">
  <si>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</si>
  <si>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</si>
  <si>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</si>
  <si>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</si>
  <si>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</si>
  <si>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</si>
  <si>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</si>
  <si>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</si>
  <si>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</si>
  <si>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</si>
  <si>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</si>
  <si>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</si>
  <si>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</si>
  <si>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</si>
  <si>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</si>
  <si>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</si>
  <si>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</si>
  <si>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</si>
  <si>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כן</t>
  </si>
  <si>
    <t>אושרה ההצעה להגדלה לפי סעיף 3.21 לנוהל התקשרויות</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</si>
  <si>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</si>
  <si>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</si>
  <si>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רו"ח איילת נהרי עובד , עו"ד ענת סמסונוב - לשכה משפטית,רחלי רם - רכזת הוועדה, מהנדסת העיר- עליזה זיידלר גרנות, מנהלים רלוונטים</t>
  </si>
  <si>
    <t>החלטה מס'2025-2.1</t>
  </si>
  <si>
    <t>שרותי ייעוץ וליווי לראש העיר בתחום מדיניות חינוך וקהילה בכפ"ס</t>
  </si>
  <si>
    <t>אסנת חכמון מנהלת אגף חינוך</t>
  </si>
  <si>
    <t>יעוץ חינוכי</t>
  </si>
  <si>
    <t>חינוך</t>
  </si>
  <si>
    <t>מיכל נגרי הירש</t>
  </si>
  <si>
    <t>סכום חודשי</t>
  </si>
  <si>
    <t xml:space="preserve">אושר פה אחד 
לבחון המשך התקשרות </t>
  </si>
  <si>
    <t>מדובר בפרויקט עבודת המשך לעבודה שבוצעה בעבר ע"י יועץ מסוים והחלפתו בשלב זה לא תעמוד עם שמירת האינטרסים של העירייה.הגדלה מס' 9 - המשך פרוייקט מהגדלה מס' 8 - 9/7/2024</t>
  </si>
  <si>
    <t>החלטה מס'2025-2.2</t>
  </si>
  <si>
    <t xml:space="preserve">יועץ אגרונומי לפארק העירוני </t>
  </si>
  <si>
    <t>מוטי מורי
מנהל הפארק ע"ש יצחק ולד</t>
  </si>
  <si>
    <t>יעוץ אגרונומי</t>
  </si>
  <si>
    <t>חזות העיר</t>
  </si>
  <si>
    <t xml:space="preserve">דרור ניסן </t>
  </si>
  <si>
    <t>אושרה ההצעה עם הציון המשוקלל הגבוה ביותר</t>
  </si>
  <si>
    <t>אושר פה אחד</t>
  </si>
  <si>
    <t xml:space="preserve">לחדש חוזה </t>
  </si>
  <si>
    <t xml:space="preserve">גינונים - עמוס רוזנטל </t>
  </si>
  <si>
    <t xml:space="preserve">אדיר יעוץ ופיקוח נופי בע"מ </t>
  </si>
  <si>
    <t xml:space="preserve">נדרש לעבודה שוטפת , ייעוץ אגרונומי לפארק העירוני.דרור ניסן עובד מס שנים בפארק  העירוני כיועץ אגרונומי . בשנת 2024 נעשתה הגדלה . האגף יצא בבקשה ליועצים נוספים ,נעשתה פניה ל 4 יועצים, רק 3 נענו.
 דרור ניסן הוא היועץ עם ההצעה המשוקללת הגבוה ביותר.לפני שנה נעשתה הגדלה  </t>
  </si>
  <si>
    <t>החלטה מס' 2025-2.3</t>
  </si>
  <si>
    <t>ניהול חשבונות פרוייקט פוטו וולתאים</t>
  </si>
  <si>
    <t xml:space="preserve">לירון ליברמן
גזברות </t>
  </si>
  <si>
    <t>יעוץ פיננסי</t>
  </si>
  <si>
    <t>כספים</t>
  </si>
  <si>
    <t>יוספי, שאוער ושות'</t>
  </si>
  <si>
    <t xml:space="preserve">אושר פה אחד 
אופציה שנתיים
</t>
  </si>
  <si>
    <t>זינגר ושות'</t>
  </si>
  <si>
    <t>קסלמן וקסלמן</t>
  </si>
  <si>
    <t>לפרוייקט פוטו וולתאים (גגות סולארים) נדרש להעסיק רואה חשבון במיקור חוץ לביצוע הנהלת החשבונות כולל דיווחים לרשויות המס, ניתוחים, התאמות, ממשק עם הנהלת החשבונות של החברה הכלכלית 
באופן שוטף והכנת דוח כספי שנתי לפרוייקט. מבקשים חוזה עם אופציה ל-2 שנים  .נעשתה פנייה לשלושה יועצים לצורך רישומי הנה"ח והעבודה הנלווית לפרויקט.
 ההצעה המשוקללת הגבוהה הינה של יוספי, שאוער ושות'.</t>
  </si>
  <si>
    <t>החלטה מס'2025-2.4</t>
  </si>
  <si>
    <t>יועץ דשא לאיצטדיון לויטה ומגרשי אימונים</t>
  </si>
  <si>
    <t>אדי שיינין מנהל האצטדיון</t>
  </si>
  <si>
    <t>רשות הספורט</t>
  </si>
  <si>
    <t xml:space="preserve">רונן  </t>
  </si>
  <si>
    <t xml:space="preserve">אושר פה אחד
אופציה לשנתיים </t>
  </si>
  <si>
    <t>בהט דשא יצהר</t>
  </si>
  <si>
    <t xml:space="preserve">רשות הספורט זקוקה ליועץ דשא לאיצטדיון העירוני נעשתה פניה לרשימת יועצים.מתוכם רק 2 נענו.ש.ר בנימינה נבחר אם ההצעה המשוכללת הטובה ביותר
ולכל מגרשי האימונים. פנינו למספר ספקים והצלחנו לקבל רק 2 הצעות מחיר,אנו מבקשים להסתפק ב 2 מציעים.
</t>
  </si>
  <si>
    <t>x</t>
  </si>
  <si>
    <t>פרוטוקול  ועדת התקשרויות   מס' 2025-2    תאריך:13/1/25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</si>
</sst>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8"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3"/>
      <color theme="1"/>
      <name val="Arial"/>
      <family val="2"/>
      <scheme val="minor"/>
    </font>
    <font>
      <b/>
      <sz val="13"/>
      <color theme="1"/>
      <name val="Arial"/>
      <family val="2"/>
      <scheme val="minor"/>
    </font>
    <font>
      <b/>
      <sz val="16"/>
      <name val="Arial"/>
      <family val="2"/>
    </font>
    <font>
      <b/>
      <sz val="10"/>
      <name val="Arial"/>
      <family val="2"/>
    </font>
    <font>
      <b/>
      <sz val="12"/>
      <name val="Arial"/>
      <family val="2"/>
    </font>
    <font>
      <sz val="11"/>
      <name val="Arial"/>
      <family val="2"/>
    </font>
    <font>
      <sz val="12"/>
      <name val="Arial"/>
      <family val="2"/>
    </font>
    <font>
      <sz val="12"/>
      <color theme="1"/>
      <name val="Arial"/>
      <family val="2"/>
      <scheme val="minor"/>
    </font>
    <font>
      <sz val="12"/>
      <name val="Arial"/>
      <family val="2"/>
      <scheme val="minor"/>
    </font>
    <font>
      <b/>
      <sz val="10"/>
      <color theme="1"/>
      <name val="Arial"/>
      <family val="2"/>
      <scheme val="minor"/>
    </font>
    <font>
      <b/>
      <sz val="9"/>
      <name val="Arial"/>
      <family val="2"/>
    </font>
    <font>
      <sz val="10"/>
      <color theme="1"/>
      <name val="Arial"/>
      <family val="2"/>
      <scheme val="minor"/>
    </font>
    <font>
      <sz val="11"/>
      <name val="Arial"/>
      <family val="2"/>
      <scheme val="minor"/>
    </font>
    <font>
      <sz val="11"/>
      <color theme="1"/>
      <name val="Arial"/>
      <family val="2"/>
    </font>
    <font>
      <sz val="11"/>
      <color theme="1"/>
      <name val="Calibri"/>
      <family val="2"/>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112">
    <xf numFmtId="0" fontId="0" fillId="0" borderId="0" xfId="0"/>
    <xf numFmtId="0" fontId="3" fillId="0" borderId="0" xfId="0" applyFont="1"/>
    <xf numFmtId="0" fontId="4" fillId="0" borderId="0" xfId="0" applyFont="1"/>
    <xf numFmtId="0" fontId="7" fillId="0" borderId="1" xfId="0" applyFont="1" applyBorder="1" applyAlignment="1">
      <alignment horizontal="center" vertical="center" wrapText="1" readingOrder="2"/>
    </xf>
    <xf numFmtId="164" fontId="7" fillId="0" borderId="1" xfId="0" applyNumberFormat="1" applyFont="1" applyBorder="1" applyAlignment="1">
      <alignment horizontal="center" vertical="center" wrapText="1" readingOrder="2"/>
    </xf>
    <xf numFmtId="164" fontId="7" fillId="0" borderId="1" xfId="0" applyNumberFormat="1" applyFont="1" applyBorder="1" applyAlignment="1">
      <alignment vertical="center" wrapText="1" readingOrder="2"/>
    </xf>
    <xf numFmtId="164" fontId="7" fillId="0" borderId="1" xfId="0" applyNumberFormat="1" applyFont="1" applyBorder="1" applyAlignment="1">
      <alignment horizontal="right" vertical="center" wrapText="1" readingOrder="2"/>
    </xf>
    <xf numFmtId="0" fontId="6" fillId="0" borderId="1" xfId="0" applyFont="1" applyBorder="1" applyAlignment="1">
      <alignment horizontal="center" vertical="center" wrapText="1" readingOrder="2"/>
    </xf>
    <xf numFmtId="0" fontId="0" fillId="0" borderId="0" xfId="0" applyAlignment="1">
      <alignment wrapText="1"/>
    </xf>
    <xf numFmtId="0" fontId="8" fillId="0" borderId="1" xfId="0" applyFont="1" applyBorder="1" applyAlignment="1">
      <alignment vertical="center" wrapText="1" readingOrder="2"/>
    </xf>
    <xf numFmtId="0" fontId="9" fillId="0" borderId="1" xfId="0" applyFont="1" applyBorder="1" applyAlignment="1">
      <alignment horizontal="center" vertical="center" wrapText="1" readingOrder="2"/>
    </xf>
    <xf numFmtId="0" fontId="10" fillId="0" borderId="1" xfId="1" applyNumberFormat="1" applyFont="1" applyFill="1" applyBorder="1" applyAlignment="1">
      <alignment vertical="center" wrapText="1" readingOrder="2"/>
    </xf>
    <xf numFmtId="3" fontId="9" fillId="0" borderId="1" xfId="0" applyNumberFormat="1" applyFont="1" applyBorder="1" applyAlignment="1">
      <alignment horizontal="center" vertical="center" wrapText="1" readingOrder="2"/>
    </xf>
    <xf numFmtId="0" fontId="9" fillId="6" borderId="1" xfId="0" applyFont="1" applyFill="1" applyBorder="1" applyAlignment="1">
      <alignment horizontal="center" vertical="center" wrapText="1" readingOrder="2"/>
    </xf>
    <xf numFmtId="3" fontId="9" fillId="6" borderId="1" xfId="0" applyNumberFormat="1" applyFont="1" applyFill="1" applyBorder="1" applyAlignment="1">
      <alignment horizontal="center" vertical="center" wrapText="1" readingOrder="2"/>
    </xf>
    <xf numFmtId="165" fontId="9" fillId="6" borderId="1" xfId="0" applyNumberFormat="1" applyFont="1" applyFill="1" applyBorder="1" applyAlignment="1">
      <alignment horizontal="center" vertical="center" wrapText="1" readingOrder="2"/>
    </xf>
    <xf numFmtId="165" fontId="11" fillId="6" borderId="1" xfId="2" applyNumberFormat="1" applyFont="1" applyFill="1" applyBorder="1" applyAlignment="1">
      <alignment horizontal="center" vertical="center" wrapText="1" readingOrder="2"/>
    </xf>
    <xf numFmtId="1" fontId="9" fillId="6" borderId="1" xfId="0" applyNumberFormat="1" applyFont="1" applyFill="1" applyBorder="1" applyAlignment="1">
      <alignment horizontal="center" vertical="center" wrapText="1" readingOrder="2"/>
    </xf>
    <xf numFmtId="0" fontId="11" fillId="0" borderId="0" xfId="0" applyFont="1"/>
    <xf numFmtId="0" fontId="14" fillId="0" borderId="0" xfId="0" applyFont="1" applyAlignment="1">
      <alignment horizontal="center" vertical="center"/>
    </xf>
    <xf numFmtId="0" fontId="8" fillId="6" borderId="1" xfId="0" applyFont="1" applyFill="1" applyBorder="1" applyAlignment="1">
      <alignment horizontal="center" vertical="center" wrapText="1" readingOrder="2"/>
    </xf>
    <xf numFmtId="165" fontId="15" fillId="6" borderId="1" xfId="2" applyNumberFormat="1" applyFont="1" applyFill="1" applyBorder="1" applyAlignment="1">
      <alignment horizontal="center" vertical="center" wrapText="1" readingOrder="2"/>
    </xf>
    <xf numFmtId="3" fontId="8" fillId="6" borderId="1" xfId="0" applyNumberFormat="1"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165" fontId="15" fillId="0" borderId="1" xfId="2" applyNumberFormat="1" applyFont="1" applyFill="1" applyBorder="1" applyAlignment="1">
      <alignment horizontal="center" vertical="center" wrapText="1" readingOrder="2"/>
    </xf>
    <xf numFmtId="3" fontId="15" fillId="0" borderId="1" xfId="2" applyNumberFormat="1" applyFont="1" applyFill="1" applyBorder="1" applyAlignment="1">
      <alignment horizontal="center" vertical="center" wrapText="1" readingOrder="2"/>
    </xf>
    <xf numFmtId="3" fontId="8" fillId="0" borderId="1" xfId="0" applyNumberFormat="1" applyFont="1" applyBorder="1" applyAlignment="1">
      <alignment horizontal="center" vertical="center" wrapText="1" readingOrder="2"/>
    </xf>
    <xf numFmtId="0" fontId="15" fillId="0" borderId="1" xfId="2" applyFont="1" applyFill="1" applyBorder="1" applyAlignment="1">
      <alignment horizontal="center" vertical="center" wrapText="1" readingOrder="2"/>
    </xf>
    <xf numFmtId="0" fontId="15" fillId="6" borderId="1" xfId="2" applyNumberFormat="1" applyFont="1" applyFill="1" applyBorder="1" applyAlignment="1">
      <alignment horizontal="center" vertical="center" wrapText="1" readingOrder="2"/>
    </xf>
    <xf numFmtId="165" fontId="8" fillId="6" borderId="1" xfId="0" applyNumberFormat="1" applyFont="1" applyFill="1" applyBorder="1" applyAlignment="1">
      <alignment horizontal="center" vertical="center" wrapText="1" readingOrder="2"/>
    </xf>
    <xf numFmtId="165" fontId="8" fillId="0" borderId="1" xfId="0" applyNumberFormat="1" applyFont="1" applyBorder="1" applyAlignment="1">
      <alignment horizontal="center" vertical="center" wrapText="1" readingOrder="2"/>
    </xf>
    <xf numFmtId="0" fontId="0" fillId="0" borderId="0" xfId="0" applyAlignment="1">
      <alignment readingOrder="2"/>
    </xf>
    <xf numFmtId="164" fontId="0" fillId="0" borderId="0" xfId="0" applyNumberFormat="1" applyAlignment="1">
      <alignment readingOrder="2"/>
    </xf>
    <xf numFmtId="0" fontId="11" fillId="0" borderId="0" xfId="0" applyFont="1" applyAlignment="1">
      <alignment readingOrder="2"/>
    </xf>
    <xf numFmtId="0" fontId="16" fillId="0" borderId="0" xfId="0" applyFont="1" applyAlignment="1">
      <alignment horizontal="right" vertical="center" readingOrder="2"/>
    </xf>
    <xf numFmtId="0" fontId="17" fillId="0" borderId="0" xfId="0" applyFont="1" applyAlignment="1">
      <alignment horizontal="right" vertical="center" readingOrder="2"/>
    </xf>
    <xf numFmtId="0" fontId="6" fillId="0" borderId="9" xfId="0" applyFont="1" applyBorder="1" applyAlignment="1">
      <alignment horizontal="center" vertical="center" wrapText="1" readingOrder="2"/>
    </xf>
    <xf numFmtId="0" fontId="11" fillId="0" borderId="4" xfId="0" applyFont="1" applyBorder="1" applyAlignment="1">
      <alignment readingOrder="2"/>
    </xf>
    <xf numFmtId="0" fontId="11" fillId="0" borderId="9" xfId="0" applyFont="1" applyBorder="1" applyAlignment="1">
      <alignment readingOrder="2"/>
    </xf>
    <xf numFmtId="165" fontId="7" fillId="5" borderId="4" xfId="0" applyNumberFormat="1" applyFont="1" applyFill="1" applyBorder="1" applyAlignment="1">
      <alignment vertical="center" wrapText="1" readingOrder="2"/>
    </xf>
    <xf numFmtId="165" fontId="7" fillId="5" borderId="9" xfId="0" applyNumberFormat="1" applyFont="1" applyFill="1" applyBorder="1" applyAlignment="1">
      <alignment vertical="center" wrapText="1" readingOrder="2"/>
    </xf>
    <xf numFmtId="0" fontId="14" fillId="0" borderId="4" xfId="0" applyFont="1" applyBorder="1" applyAlignment="1">
      <alignment vertical="center" wrapText="1" readingOrder="2"/>
    </xf>
    <xf numFmtId="0" fontId="14" fillId="0" borderId="9" xfId="0" applyFont="1" applyBorder="1" applyAlignment="1">
      <alignment vertical="center" wrapText="1" readingOrder="2"/>
    </xf>
    <xf numFmtId="0" fontId="6" fillId="0" borderId="6" xfId="0" applyFont="1" applyBorder="1" applyAlignment="1">
      <alignment vertical="center" wrapText="1" readingOrder="2"/>
    </xf>
    <xf numFmtId="49" fontId="7" fillId="4" borderId="1" xfId="0" applyNumberFormat="1" applyFont="1" applyFill="1" applyBorder="1" applyAlignment="1">
      <alignment vertical="center" readingOrder="2"/>
    </xf>
    <xf numFmtId="0" fontId="8" fillId="0" borderId="4" xfId="0" applyFont="1" applyBorder="1" applyAlignment="1">
      <alignment vertical="center" wrapText="1" readingOrder="2"/>
    </xf>
    <xf numFmtId="0" fontId="8" fillId="0" borderId="9" xfId="0" applyFont="1" applyBorder="1" applyAlignment="1">
      <alignment vertical="center" wrapText="1" readingOrder="2"/>
    </xf>
    <xf numFmtId="0" fontId="8" fillId="0" borderId="4" xfId="1" applyNumberFormat="1" applyFont="1" applyFill="1" applyBorder="1" applyAlignment="1">
      <alignment vertical="center" wrapText="1" readingOrder="2"/>
    </xf>
    <xf numFmtId="0" fontId="8" fillId="0" borderId="9" xfId="1" applyNumberFormat="1" applyFont="1" applyFill="1" applyBorder="1" applyAlignment="1">
      <alignment vertical="center" wrapText="1" readingOrder="2"/>
    </xf>
    <xf numFmtId="3" fontId="8" fillId="0" borderId="4" xfId="0" applyNumberFormat="1" applyFont="1" applyBorder="1" applyAlignment="1">
      <alignment vertical="center" wrapText="1" readingOrder="2"/>
    </xf>
    <xf numFmtId="3" fontId="8" fillId="0" borderId="9" xfId="0" applyNumberFormat="1" applyFont="1" applyBorder="1" applyAlignment="1">
      <alignment vertical="center" wrapText="1" readingOrder="2"/>
    </xf>
    <xf numFmtId="0" fontId="6" fillId="0" borderId="4" xfId="0" applyFont="1" applyBorder="1" applyAlignment="1">
      <alignment vertical="center" wrapText="1" readingOrder="2"/>
    </xf>
    <xf numFmtId="0" fontId="6" fillId="0" borderId="9" xfId="0" applyFont="1" applyBorder="1" applyAlignment="1">
      <alignment vertical="center" wrapText="1" readingOrder="2"/>
    </xf>
    <xf numFmtId="0" fontId="6" fillId="0" borderId="1" xfId="0" applyFont="1" applyBorder="1" applyAlignment="1">
      <alignment vertical="center" wrapText="1" readingOrder="2"/>
    </xf>
    <xf numFmtId="0" fontId="7" fillId="5" borderId="9" xfId="0" applyFont="1" applyFill="1" applyBorder="1" applyAlignment="1">
      <alignment vertical="center" wrapText="1" readingOrder="2"/>
    </xf>
    <xf numFmtId="165" fontId="15" fillId="0" borderId="1" xfId="2" applyNumberFormat="1" applyFont="1" applyFill="1" applyBorder="1" applyAlignment="1">
      <alignment vertical="center" wrapText="1" readingOrder="2"/>
    </xf>
    <xf numFmtId="3" fontId="15" fillId="0" borderId="1" xfId="2" applyNumberFormat="1" applyFont="1" applyFill="1" applyBorder="1" applyAlignment="1">
      <alignment vertical="center" wrapText="1" readingOrder="2"/>
    </xf>
    <xf numFmtId="3" fontId="8" fillId="0" borderId="1" xfId="0" applyNumberFormat="1" applyFont="1" applyBorder="1" applyAlignment="1">
      <alignment vertical="center" wrapText="1" readingOrder="2"/>
    </xf>
    <xf numFmtId="0" fontId="5" fillId="3" borderId="2" xfId="0" applyFont="1" applyFill="1" applyBorder="1" applyAlignment="1">
      <alignment vertical="center" readingOrder="2"/>
    </xf>
    <xf numFmtId="0" fontId="5" fillId="3" borderId="3" xfId="0" applyFont="1" applyFill="1" applyBorder="1" applyAlignment="1">
      <alignment vertical="center" readingOrder="2"/>
    </xf>
    <xf numFmtId="0" fontId="6" fillId="3" borderId="1" xfId="0" applyFont="1" applyFill="1" applyBorder="1" applyAlignment="1">
      <alignment vertical="center" wrapText="1" readingOrder="2"/>
    </xf>
    <xf numFmtId="49" fontId="7" fillId="4" borderId="5" xfId="0" applyNumberFormat="1" applyFont="1" applyFill="1" applyBorder="1" applyAlignment="1">
      <alignment vertical="center" readingOrder="2"/>
    </xf>
    <xf numFmtId="165" fontId="15" fillId="6" borderId="5" xfId="2" applyNumberFormat="1" applyFont="1" applyFill="1" applyBorder="1" applyAlignment="1">
      <alignment horizontal="center" vertical="center" wrapText="1" readingOrder="2"/>
    </xf>
    <xf numFmtId="165" fontId="15" fillId="0" borderId="5" xfId="2" applyNumberFormat="1" applyFont="1" applyFill="1" applyBorder="1" applyAlignment="1">
      <alignment horizontal="center" vertical="center" wrapText="1" readingOrder="2"/>
    </xf>
    <xf numFmtId="49" fontId="7" fillId="4" borderId="7" xfId="0" applyNumberFormat="1" applyFont="1" applyFill="1" applyBorder="1" applyAlignment="1">
      <alignment vertical="center" readingOrder="2"/>
    </xf>
    <xf numFmtId="0" fontId="6" fillId="0" borderId="10" xfId="0" applyFont="1" applyBorder="1" applyAlignment="1">
      <alignment vertical="center" wrapText="1" readingOrder="2"/>
    </xf>
    <xf numFmtId="0" fontId="6" fillId="0" borderId="11" xfId="0" applyFont="1" applyBorder="1" applyAlignment="1">
      <alignment vertical="center" wrapText="1" readingOrder="2"/>
    </xf>
    <xf numFmtId="0" fontId="6" fillId="0" borderId="12" xfId="0" applyFont="1" applyBorder="1" applyAlignment="1">
      <alignment vertical="center" wrapText="1" readingOrder="2"/>
    </xf>
    <xf numFmtId="0" fontId="6" fillId="0" borderId="13" xfId="0" applyFont="1" applyBorder="1" applyAlignment="1">
      <alignment vertical="center" wrapText="1" readingOrder="2"/>
    </xf>
    <xf numFmtId="0" fontId="6" fillId="0" borderId="8" xfId="0" applyFont="1" applyBorder="1" applyAlignment="1">
      <alignment vertical="center" wrapText="1" readingOrder="2"/>
    </xf>
    <xf numFmtId="0" fontId="8" fillId="0" borderId="10" xfId="0" applyFont="1" applyBorder="1" applyAlignment="1">
      <alignment vertical="center" wrapText="1" readingOrder="2"/>
    </xf>
    <xf numFmtId="0" fontId="8" fillId="0" borderId="11" xfId="0" applyFont="1" applyBorder="1" applyAlignment="1">
      <alignment vertical="center" wrapText="1" readingOrder="2"/>
    </xf>
    <xf numFmtId="0" fontId="6" fillId="0" borderId="6" xfId="0" applyFont="1" applyBorder="1" applyAlignment="1">
      <alignment vertical="center" readingOrder="2"/>
    </xf>
    <xf numFmtId="0" fontId="7" fillId="0" borderId="4" xfId="0" applyFont="1" applyBorder="1" applyAlignment="1">
      <alignment vertical="center" readingOrder="2"/>
    </xf>
    <xf numFmtId="0" fontId="7" fillId="0" borderId="9" xfId="0" applyFont="1" applyBorder="1" applyAlignment="1">
      <alignment vertical="center" readingOrder="2"/>
    </xf>
    <xf numFmtId="0" fontId="7" fillId="0" borderId="8" xfId="0" applyFont="1" applyBorder="1" applyAlignment="1">
      <alignment vertical="center" readingOrder="2"/>
    </xf>
    <xf numFmtId="49" fontId="7" fillId="4" borderId="9" xfId="0" applyNumberFormat="1" applyFont="1" applyFill="1" applyBorder="1" applyAlignment="1">
      <alignment vertical="center" readingOrder="2"/>
    </xf>
    <xf numFmtId="0" fontId="6" fillId="0" borderId="7" xfId="0" applyFont="1" applyBorder="1" applyAlignment="1">
      <alignment vertical="center" readingOrder="2"/>
    </xf>
    <xf numFmtId="0" fontId="8" fillId="0" borderId="7" xfId="0" applyFont="1" applyBorder="1" applyAlignment="1">
      <alignment vertical="center" wrapText="1" readingOrder="2"/>
    </xf>
    <xf numFmtId="0" fontId="5" fillId="3" borderId="3" xfId="0" applyFont="1" applyFill="1" applyBorder="1" applyAlignment="1">
      <alignment vertical="top" readingOrder="2"/>
    </xf>
    <xf numFmtId="14" fontId="5" fillId="3" borderId="3" xfId="0" applyNumberFormat="1" applyFont="1" applyFill="1" applyBorder="1" applyAlignment="1">
      <alignment vertical="top" readingOrder="2"/>
    </xf>
    <xf numFmtId="0" fontId="7" fillId="0" borderId="7" xfId="0" applyFont="1" applyBorder="1" applyAlignment="1">
      <alignment horizontal="center" vertical="center" wrapText="1" readingOrder="2"/>
    </xf>
    <xf numFmtId="0" fontId="6" fillId="3" borderId="4" xfId="0" applyFont="1" applyFill="1" applyBorder="1" applyAlignment="1">
      <alignment vertical="center" readingOrder="2"/>
    </xf>
    <xf numFmtId="0" fontId="6" fillId="3" borderId="4" xfId="0" applyFont="1" applyFill="1" applyBorder="1" applyAlignment="1">
      <alignment vertical="center" wrapText="1" readingOrder="2"/>
    </xf>
    <xf numFmtId="49" fontId="7" fillId="4" borderId="8" xfId="0" applyNumberFormat="1" applyFont="1" applyFill="1" applyBorder="1" applyAlignment="1">
      <alignment vertical="center" readingOrder="2"/>
    </xf>
    <xf numFmtId="0" fontId="0" fillId="0" borderId="5" xfId="0" applyBorder="1" applyAlignment="1">
      <alignment readingOrder="2"/>
    </xf>
    <xf numFmtId="0" fontId="6" fillId="0" borderId="0" xfId="0" applyFont="1" applyBorder="1" applyAlignment="1">
      <alignment vertical="center" wrapText="1" readingOrder="2"/>
    </xf>
    <xf numFmtId="0" fontId="6" fillId="0" borderId="14" xfId="0" applyFont="1" applyBorder="1" applyAlignment="1">
      <alignment vertical="center" wrapText="1" readingOrder="2"/>
    </xf>
    <xf numFmtId="0" fontId="11" fillId="0" borderId="8" xfId="0" applyFont="1" applyBorder="1" applyAlignment="1">
      <alignment readingOrder="2"/>
    </xf>
    <xf numFmtId="0" fontId="7" fillId="5" borderId="8" xfId="0" applyFont="1" applyFill="1" applyBorder="1" applyAlignment="1">
      <alignment vertical="center" wrapText="1" readingOrder="2"/>
    </xf>
    <xf numFmtId="0" fontId="14" fillId="0" borderId="8" xfId="0" applyFont="1" applyBorder="1" applyAlignment="1">
      <alignment vertical="center" wrapText="1" readingOrder="2"/>
    </xf>
    <xf numFmtId="0" fontId="6" fillId="3" borderId="5" xfId="0" applyFont="1" applyFill="1" applyBorder="1" applyAlignment="1">
      <alignment vertical="center" wrapText="1" readingOrder="2"/>
    </xf>
    <xf numFmtId="0" fontId="5" fillId="0" borderId="0" xfId="0" applyFont="1" applyFill="1" applyBorder="1" applyAlignment="1">
      <alignment vertical="center" readingOrder="2"/>
    </xf>
    <xf numFmtId="0" fontId="6" fillId="0" borderId="0" xfId="0" applyFont="1" applyFill="1" applyBorder="1" applyAlignment="1">
      <alignment vertical="center" wrapText="1" readingOrder="2"/>
    </xf>
    <xf numFmtId="165" fontId="11" fillId="6" borderId="4" xfId="2" applyNumberFormat="1" applyFont="1" applyFill="1" applyBorder="1" applyAlignment="1">
      <alignment horizontal="center" vertical="center" wrapText="1" readingOrder="2"/>
    </xf>
    <xf numFmtId="0" fontId="12" fillId="0" borderId="4" xfId="0" applyFont="1" applyBorder="1" applyAlignment="1">
      <alignment horizontal="center" vertical="center" wrapText="1"/>
    </xf>
    <xf numFmtId="0" fontId="6" fillId="0" borderId="4" xfId="0" applyFont="1" applyBorder="1" applyAlignment="1">
      <alignment horizontal="center" vertical="center" wrapText="1" readingOrder="2"/>
    </xf>
    <xf numFmtId="0" fontId="13" fillId="0" borderId="4" xfId="0" applyFont="1" applyBorder="1" applyAlignment="1">
      <alignment horizontal="center" vertical="center" wrapText="1" readingOrder="2"/>
    </xf>
    <xf numFmtId="165" fontId="7" fillId="5" borderId="4" xfId="0" applyNumberFormat="1" applyFont="1" applyFill="1" applyBorder="1" applyAlignment="1">
      <alignment horizontal="center" vertical="center" wrapText="1" readingOrder="2"/>
    </xf>
    <xf numFmtId="14" fontId="7" fillId="0" borderId="4" xfId="0" applyNumberFormat="1" applyFont="1" applyBorder="1" applyAlignment="1">
      <alignment horizontal="center" vertical="center" wrapText="1" readingOrder="2"/>
    </xf>
    <xf numFmtId="165" fontId="15" fillId="6" borderId="8" xfId="2" applyNumberFormat="1" applyFont="1" applyFill="1" applyBorder="1" applyAlignment="1">
      <alignment horizontal="center" vertical="center" wrapText="1" readingOrder="2"/>
    </xf>
    <xf numFmtId="165" fontId="15" fillId="0" borderId="5" xfId="2" applyNumberFormat="1" applyFont="1" applyFill="1" applyBorder="1" applyAlignment="1">
      <alignment vertical="center" wrapText="1" readingOrder="2"/>
    </xf>
    <xf numFmtId="49" fontId="7" fillId="4" borderId="12" xfId="0" applyNumberFormat="1" applyFont="1" applyFill="1" applyBorder="1" applyAlignment="1">
      <alignment vertical="center" readingOrder="2"/>
    </xf>
    <xf numFmtId="49" fontId="7" fillId="4" borderId="10" xfId="0" applyNumberFormat="1" applyFont="1" applyFill="1" applyBorder="1" applyAlignment="1">
      <alignment vertical="center" readingOrder="2"/>
    </xf>
    <xf numFmtId="0" fontId="6" fillId="0" borderId="15" xfId="0" applyFont="1" applyBorder="1" applyAlignment="1">
      <alignment vertical="center" wrapText="1" readingOrder="2"/>
    </xf>
    <xf numFmtId="0" fontId="8" fillId="6" borderId="8" xfId="0" applyFont="1" applyFill="1" applyBorder="1" applyAlignment="1">
      <alignment horizontal="center" vertical="center" wrapText="1" readingOrder="2"/>
    </xf>
    <xf numFmtId="3" fontId="8" fillId="6" borderId="8" xfId="0" applyNumberFormat="1" applyFont="1" applyFill="1" applyBorder="1" applyAlignment="1">
      <alignment horizontal="center" vertical="center" wrapText="1" readingOrder="2"/>
    </xf>
    <xf numFmtId="165" fontId="15" fillId="6" borderId="14" xfId="2" applyNumberFormat="1" applyFont="1" applyFill="1" applyBorder="1" applyAlignment="1">
      <alignment horizontal="center" vertical="center" wrapText="1" readingOrder="2"/>
    </xf>
    <xf numFmtId="49" fontId="7" fillId="4" borderId="6" xfId="0" applyNumberFormat="1" applyFont="1" applyFill="1" applyBorder="1" applyAlignment="1">
      <alignment vertical="center" readingOrder="2"/>
    </xf>
    <xf numFmtId="0" fontId="6" fillId="0" borderId="10" xfId="0" applyFont="1" applyBorder="1" applyAlignment="1">
      <alignment vertical="center" readingOrder="2"/>
    </xf>
    <xf numFmtId="49" fontId="7" fillId="4" borderId="6" xfId="0" applyNumberFormat="1" applyFont="1" applyFill="1" applyBorder="1" applyAlignment="1">
      <alignment horizontal="center" vertical="center" readingOrder="2"/>
    </xf>
    <xf numFmtId="3" fontId="8" fillId="0" borderId="4" xfId="0" applyNumberFormat="1" applyFont="1" applyBorder="1" applyAlignment="1">
      <alignment horizontal="center" vertical="center"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311D-CA75-4EE1-BB6B-E35845AAD36A}">
  <dimension ref="A1:U32"/>
  <sheetViews>
    <sheetView rightToLeft="1" tabSelected="1" topLeftCell="A16" zoomScale="70" zoomScaleNormal="70" workbookViewId="0">
      <selection activeCell="B27" sqref="B27"/>
    </sheetView>
  </sheetViews>
  <sheetFormatPr defaultColWidth="8.69921875" defaultRowHeight="15" x14ac:dyDescent="0.25"/>
  <cols>
    <col min="1" max="1" width="4.19921875" customWidth="1"/>
    <col min="2" max="2" width="21.09765625" bestFit="1" customWidth="1"/>
    <col min="4" max="4" width="13.59765625" customWidth="1"/>
    <col min="5" max="5" width="15" customWidth="1"/>
    <col min="6" max="6" width="14.69921875" bestFit="1" customWidth="1"/>
    <col min="7" max="8" width="7.19921875" customWidth="1"/>
    <col min="9" max="9" width="7.69921875" customWidth="1"/>
    <col min="10" max="10" width="10.19921875" bestFit="1" customWidth="1"/>
    <col min="11" max="11" width="13.8984375" customWidth="1"/>
    <col min="12" max="12" width="10.19921875" customWidth="1"/>
    <col min="13" max="13" width="14.19921875" style="31" customWidth="1"/>
    <col min="14" max="14" width="13.59765625" style="32" bestFit="1" customWidth="1"/>
    <col min="15" max="15" width="13.8984375" customWidth="1"/>
    <col min="16" max="16" width="22.5" style="33" customWidth="1"/>
    <col min="17" max="17" width="12.69921875" style="33" customWidth="1"/>
    <col min="18" max="19" width="15" style="33" customWidth="1"/>
  </cols>
  <sheetData>
    <row r="1" spans="1:21" ht="21.6" thickBot="1" x14ac:dyDescent="0.3">
      <c r="A1" s="58" t="s">
        <v>63</v>
      </c>
      <c r="B1" s="59"/>
      <c r="C1" s="79"/>
      <c r="D1" s="79"/>
      <c r="E1" s="80">
        <v>45670</v>
      </c>
      <c r="F1" s="79"/>
      <c r="G1" s="79"/>
      <c r="H1" s="59"/>
      <c r="I1" s="59"/>
      <c r="J1" s="59"/>
      <c r="K1" s="59"/>
      <c r="L1" s="59"/>
      <c r="M1" s="92"/>
      <c r="N1" s="92"/>
      <c r="O1" s="92"/>
      <c r="P1" s="92"/>
      <c r="Q1" s="92"/>
      <c r="R1" s="92"/>
      <c r="S1" s="92"/>
    </row>
    <row r="2" spans="1:21" ht="14.25" customHeight="1" x14ac:dyDescent="0.25">
      <c r="A2" s="82" t="s">
        <v>22</v>
      </c>
      <c r="B2" s="83"/>
      <c r="C2" s="60"/>
      <c r="D2" s="60"/>
      <c r="E2" s="60"/>
      <c r="F2" s="60"/>
      <c r="G2" s="60"/>
      <c r="H2" s="60"/>
      <c r="I2" s="60"/>
      <c r="J2" s="60"/>
      <c r="K2" s="60"/>
      <c r="L2" s="91"/>
      <c r="M2" s="93"/>
      <c r="N2" s="93"/>
      <c r="O2" s="93"/>
      <c r="P2" s="93"/>
      <c r="Q2" s="93"/>
      <c r="R2" s="93"/>
      <c r="S2" s="93"/>
    </row>
    <row r="3" spans="1:21" s="8" customFormat="1" ht="62.4" x14ac:dyDescent="0.25">
      <c r="A3" s="85"/>
      <c r="B3" s="81" t="s">
        <v>0</v>
      </c>
      <c r="C3" s="81" t="s">
        <v>1</v>
      </c>
      <c r="D3" s="3" t="s">
        <v>2</v>
      </c>
      <c r="E3" s="3" t="s">
        <v>3</v>
      </c>
      <c r="F3" s="3" t="s">
        <v>4</v>
      </c>
      <c r="G3" s="3" t="s">
        <v>5</v>
      </c>
      <c r="H3" s="3" t="s">
        <v>6</v>
      </c>
      <c r="I3" s="3" t="s">
        <v>7</v>
      </c>
      <c r="J3" s="3" t="s">
        <v>8</v>
      </c>
      <c r="K3" s="3" t="s">
        <v>9</v>
      </c>
      <c r="L3" s="4" t="s">
        <v>10</v>
      </c>
      <c r="M3" s="5" t="s">
        <v>11</v>
      </c>
      <c r="N3" s="6" t="s">
        <v>12</v>
      </c>
      <c r="O3" s="3" t="s">
        <v>13</v>
      </c>
      <c r="P3" s="3" t="s">
        <v>14</v>
      </c>
      <c r="Q3" s="3" t="s">
        <v>15</v>
      </c>
      <c r="R3" s="7" t="s">
        <v>16</v>
      </c>
      <c r="S3" s="7" t="s">
        <v>17</v>
      </c>
    </row>
    <row r="4" spans="1:21" ht="15.6" x14ac:dyDescent="0.25">
      <c r="A4" s="76" t="s">
        <v>23</v>
      </c>
      <c r="B4" s="84"/>
      <c r="C4" s="44"/>
      <c r="D4" s="44"/>
      <c r="E4" s="44"/>
      <c r="F4" s="44"/>
      <c r="G4" s="44"/>
      <c r="H4" s="44"/>
      <c r="I4" s="44"/>
      <c r="J4" s="44"/>
      <c r="K4" s="44"/>
      <c r="L4" s="44"/>
      <c r="M4" s="44"/>
      <c r="N4" s="44"/>
      <c r="O4" s="44"/>
      <c r="P4" s="44"/>
      <c r="Q4" s="44"/>
      <c r="R4" s="44"/>
      <c r="S4" s="44"/>
    </row>
    <row r="5" spans="1:21" ht="60" x14ac:dyDescent="0.25">
      <c r="A5" s="73">
        <v>1</v>
      </c>
      <c r="B5" s="78" t="s">
        <v>24</v>
      </c>
      <c r="C5" s="10" t="s">
        <v>25</v>
      </c>
      <c r="D5" s="11">
        <v>1811000756</v>
      </c>
      <c r="E5" s="12" t="s">
        <v>26</v>
      </c>
      <c r="F5" s="12" t="s">
        <v>27</v>
      </c>
      <c r="G5" s="13" t="s">
        <v>28</v>
      </c>
      <c r="H5" s="13" t="s">
        <v>18</v>
      </c>
      <c r="I5" s="14">
        <v>100</v>
      </c>
      <c r="J5" s="15" t="s">
        <v>29</v>
      </c>
      <c r="K5" s="16">
        <v>30000</v>
      </c>
      <c r="L5" s="17">
        <v>12</v>
      </c>
      <c r="M5" s="16">
        <f>L5*K5</f>
        <v>360000</v>
      </c>
      <c r="N5" s="94">
        <f>M5*1.18</f>
        <v>424800</v>
      </c>
      <c r="O5" s="95" t="s">
        <v>19</v>
      </c>
      <c r="P5" s="96" t="s">
        <v>30</v>
      </c>
      <c r="Q5" s="97"/>
      <c r="R5" s="98">
        <f>N5*(100-Q5)/100</f>
        <v>424800</v>
      </c>
      <c r="S5" s="99" t="s">
        <v>62</v>
      </c>
      <c r="T5" s="18"/>
      <c r="U5" s="19"/>
    </row>
    <row r="6" spans="1:21" ht="15" customHeight="1" x14ac:dyDescent="0.25">
      <c r="A6" s="74"/>
      <c r="B6" s="109" t="s">
        <v>31</v>
      </c>
      <c r="C6" s="51"/>
      <c r="D6" s="51"/>
      <c r="E6" s="51"/>
      <c r="F6" s="51"/>
      <c r="G6" s="51"/>
      <c r="H6" s="51"/>
      <c r="I6" s="51"/>
      <c r="J6" s="51"/>
      <c r="K6" s="51"/>
      <c r="L6" s="51"/>
      <c r="M6" s="104"/>
      <c r="N6" s="86"/>
      <c r="O6" s="86"/>
      <c r="P6" s="86"/>
      <c r="Q6" s="86"/>
      <c r="R6" s="86"/>
      <c r="S6" s="86"/>
    </row>
    <row r="7" spans="1:21" ht="15.6" x14ac:dyDescent="0.25">
      <c r="A7" s="61" t="s">
        <v>32</v>
      </c>
      <c r="B7" s="110"/>
      <c r="C7" s="64"/>
      <c r="D7" s="108"/>
      <c r="E7" s="108"/>
      <c r="F7" s="108"/>
      <c r="G7" s="108"/>
      <c r="H7" s="108"/>
      <c r="I7" s="108"/>
      <c r="J7" s="108"/>
      <c r="K7" s="108"/>
      <c r="L7" s="108"/>
      <c r="M7" s="64"/>
      <c r="N7" s="102"/>
      <c r="O7" s="102"/>
      <c r="P7" s="102"/>
      <c r="Q7" s="102"/>
      <c r="R7" s="102"/>
      <c r="S7" s="103"/>
    </row>
    <row r="8" spans="1:21" ht="25.5" customHeight="1" x14ac:dyDescent="0.25">
      <c r="A8" s="74">
        <v>2</v>
      </c>
      <c r="B8" s="71" t="s">
        <v>33</v>
      </c>
      <c r="C8" s="46" t="s">
        <v>34</v>
      </c>
      <c r="D8" s="48">
        <v>1746100750</v>
      </c>
      <c r="E8" s="50" t="s">
        <v>35</v>
      </c>
      <c r="F8" s="50" t="s">
        <v>36</v>
      </c>
      <c r="G8" s="105" t="s">
        <v>37</v>
      </c>
      <c r="H8" s="100" t="s">
        <v>18</v>
      </c>
      <c r="I8" s="105">
        <v>100</v>
      </c>
      <c r="J8" s="100" t="s">
        <v>29</v>
      </c>
      <c r="K8" s="100">
        <v>1600</v>
      </c>
      <c r="L8" s="106">
        <v>12</v>
      </c>
      <c r="M8" s="107">
        <f>L8*K8</f>
        <v>19200</v>
      </c>
      <c r="N8" s="100">
        <f>M8*1.18</f>
        <v>22656</v>
      </c>
      <c r="O8" s="52" t="s">
        <v>38</v>
      </c>
      <c r="P8" s="52" t="s">
        <v>39</v>
      </c>
      <c r="Q8" s="38"/>
      <c r="R8" s="54">
        <f>N8*(100-Q8)/100</f>
        <v>22656</v>
      </c>
      <c r="S8" s="42" t="s">
        <v>40</v>
      </c>
    </row>
    <row r="9" spans="1:21" ht="26.4" customHeight="1" x14ac:dyDescent="0.25">
      <c r="A9" s="74"/>
      <c r="B9" s="71"/>
      <c r="C9" s="46"/>
      <c r="D9" s="48"/>
      <c r="E9" s="50"/>
      <c r="F9" s="50"/>
      <c r="G9" s="9" t="s">
        <v>41</v>
      </c>
      <c r="H9" s="55" t="s">
        <v>18</v>
      </c>
      <c r="I9" s="56">
        <v>67</v>
      </c>
      <c r="J9" s="55" t="s">
        <v>29</v>
      </c>
      <c r="K9" s="55">
        <v>2625</v>
      </c>
      <c r="L9" s="57">
        <v>12</v>
      </c>
      <c r="M9" s="101">
        <f>L9*K9</f>
        <v>31500</v>
      </c>
      <c r="N9" s="55">
        <f t="shared" ref="N9:N10" si="0">M9*1.18</f>
        <v>37170</v>
      </c>
      <c r="O9" s="52"/>
      <c r="P9" s="52"/>
      <c r="Q9" s="38"/>
      <c r="R9" s="54">
        <f t="shared" ref="R9:R10" si="1">N9*(100-Q9)/100</f>
        <v>37170</v>
      </c>
      <c r="S9" s="42"/>
    </row>
    <row r="10" spans="1:21" ht="26.4" customHeight="1" x14ac:dyDescent="0.25">
      <c r="A10" s="74"/>
      <c r="B10" s="71"/>
      <c r="C10" s="46"/>
      <c r="D10" s="48"/>
      <c r="E10" s="50"/>
      <c r="F10" s="50"/>
      <c r="G10" s="27" t="s">
        <v>42</v>
      </c>
      <c r="H10" s="24" t="s">
        <v>18</v>
      </c>
      <c r="I10" s="26">
        <v>65</v>
      </c>
      <c r="J10" s="24" t="s">
        <v>29</v>
      </c>
      <c r="K10" s="24">
        <v>2750</v>
      </c>
      <c r="L10" s="26">
        <v>12</v>
      </c>
      <c r="M10" s="63">
        <f>L10*K10</f>
        <v>33000</v>
      </c>
      <c r="N10" s="24">
        <f t="shared" si="0"/>
        <v>38940</v>
      </c>
      <c r="O10" s="69"/>
      <c r="P10" s="69"/>
      <c r="Q10" s="88"/>
      <c r="R10" s="89">
        <f t="shared" si="1"/>
        <v>38940</v>
      </c>
      <c r="S10" s="90"/>
    </row>
    <row r="11" spans="1:21" ht="45.75" customHeight="1" x14ac:dyDescent="0.25">
      <c r="A11" s="75"/>
      <c r="B11" s="77" t="s">
        <v>43</v>
      </c>
      <c r="C11" s="53"/>
      <c r="D11" s="53"/>
      <c r="E11" s="53"/>
      <c r="F11" s="53"/>
      <c r="G11" s="53"/>
      <c r="H11" s="53"/>
      <c r="I11" s="53"/>
      <c r="J11" s="53"/>
      <c r="K11" s="53"/>
      <c r="L11" s="53"/>
      <c r="M11" s="53"/>
      <c r="N11" s="53"/>
      <c r="O11" s="53"/>
      <c r="P11" s="53"/>
      <c r="Q11" s="87"/>
      <c r="R11" s="86"/>
      <c r="S11" s="86"/>
    </row>
    <row r="12" spans="1:21" ht="15.6" x14ac:dyDescent="0.25">
      <c r="A12" s="76" t="s">
        <v>44</v>
      </c>
      <c r="B12" s="44"/>
      <c r="C12" s="44"/>
      <c r="D12" s="44"/>
      <c r="E12" s="44"/>
      <c r="F12" s="44"/>
      <c r="G12" s="44"/>
      <c r="H12" s="44"/>
      <c r="I12" s="44"/>
      <c r="J12" s="44"/>
      <c r="K12" s="44"/>
      <c r="L12" s="44"/>
      <c r="M12" s="44"/>
      <c r="N12" s="44"/>
      <c r="O12" s="44"/>
      <c r="P12" s="44"/>
      <c r="Q12" s="44"/>
      <c r="R12" s="84"/>
      <c r="S12" s="84"/>
    </row>
    <row r="13" spans="1:21" ht="41.4" x14ac:dyDescent="0.25">
      <c r="A13" s="73">
        <v>3</v>
      </c>
      <c r="B13" s="70" t="s">
        <v>45</v>
      </c>
      <c r="C13" s="45" t="s">
        <v>46</v>
      </c>
      <c r="D13" s="47">
        <v>1960000750</v>
      </c>
      <c r="E13" s="111" t="s">
        <v>47</v>
      </c>
      <c r="F13" s="49" t="s">
        <v>48</v>
      </c>
      <c r="G13" s="20" t="s">
        <v>49</v>
      </c>
      <c r="H13" s="21" t="s">
        <v>18</v>
      </c>
      <c r="I13" s="28"/>
      <c r="J13" s="21" t="s">
        <v>20</v>
      </c>
      <c r="K13" s="29">
        <f>12*2750+6000</f>
        <v>39000</v>
      </c>
      <c r="L13" s="22">
        <v>1</v>
      </c>
      <c r="M13" s="21">
        <f>L13*K13</f>
        <v>39000</v>
      </c>
      <c r="N13" s="21">
        <f>M13*1.18</f>
        <v>46020</v>
      </c>
      <c r="O13" s="51" t="s">
        <v>38</v>
      </c>
      <c r="P13" s="51" t="s">
        <v>50</v>
      </c>
      <c r="Q13" s="37"/>
      <c r="R13" s="39">
        <f>N13*(100-Q13)/100</f>
        <v>46020</v>
      </c>
      <c r="S13" s="41" t="s">
        <v>40</v>
      </c>
    </row>
    <row r="14" spans="1:21" ht="26.4" customHeight="1" x14ac:dyDescent="0.25">
      <c r="A14" s="74"/>
      <c r="B14" s="71"/>
      <c r="C14" s="46"/>
      <c r="D14" s="48"/>
      <c r="E14" s="50"/>
      <c r="F14" s="50"/>
      <c r="G14" s="27" t="s">
        <v>51</v>
      </c>
      <c r="H14" s="24" t="s">
        <v>18</v>
      </c>
      <c r="I14" s="25"/>
      <c r="J14" s="30" t="s">
        <v>20</v>
      </c>
      <c r="K14" s="30">
        <f>12*4000</f>
        <v>48000</v>
      </c>
      <c r="L14" s="26">
        <v>1</v>
      </c>
      <c r="M14" s="24">
        <f>L14*K14</f>
        <v>48000</v>
      </c>
      <c r="N14" s="24">
        <f t="shared" ref="N14:N15" si="2">M14*1.18</f>
        <v>56640</v>
      </c>
      <c r="O14" s="52"/>
      <c r="P14" s="52"/>
      <c r="Q14" s="38"/>
      <c r="R14" s="40"/>
      <c r="S14" s="42"/>
    </row>
    <row r="15" spans="1:21" ht="26.4" customHeight="1" x14ac:dyDescent="0.25">
      <c r="A15" s="74"/>
      <c r="B15" s="71"/>
      <c r="C15" s="46"/>
      <c r="D15" s="48"/>
      <c r="E15" s="50"/>
      <c r="F15" s="50"/>
      <c r="G15" s="23" t="s">
        <v>52</v>
      </c>
      <c r="H15" s="24" t="s">
        <v>18</v>
      </c>
      <c r="I15" s="26"/>
      <c r="J15" s="30" t="s">
        <v>20</v>
      </c>
      <c r="K15" s="30">
        <f>12*3200</f>
        <v>38400</v>
      </c>
      <c r="L15" s="26">
        <v>1</v>
      </c>
      <c r="M15" s="24">
        <f>L15*K15</f>
        <v>38400</v>
      </c>
      <c r="N15" s="24">
        <f t="shared" si="2"/>
        <v>45312</v>
      </c>
      <c r="O15" s="52"/>
      <c r="P15" s="52"/>
      <c r="Q15" s="38"/>
      <c r="R15" s="40"/>
      <c r="S15" s="42"/>
    </row>
    <row r="16" spans="1:21" ht="45.75" customHeight="1" x14ac:dyDescent="0.25">
      <c r="A16" s="75"/>
      <c r="B16" s="72" t="s">
        <v>53</v>
      </c>
      <c r="C16" s="43"/>
      <c r="D16" s="43"/>
      <c r="E16" s="43"/>
      <c r="F16" s="43"/>
      <c r="G16" s="43"/>
      <c r="H16" s="43"/>
      <c r="I16" s="43"/>
      <c r="J16" s="43"/>
      <c r="K16" s="43"/>
      <c r="L16" s="43"/>
      <c r="M16" s="43"/>
      <c r="N16" s="43"/>
      <c r="O16" s="67"/>
      <c r="P16" s="43"/>
      <c r="Q16" s="43"/>
      <c r="R16" s="43"/>
      <c r="S16" s="43"/>
    </row>
    <row r="17" spans="1:19" ht="15.6" x14ac:dyDescent="0.25">
      <c r="A17" s="76" t="s">
        <v>54</v>
      </c>
      <c r="B17" s="44"/>
      <c r="C17" s="44"/>
      <c r="D17" s="44"/>
      <c r="E17" s="44"/>
      <c r="F17" s="44"/>
      <c r="G17" s="44"/>
      <c r="H17" s="44"/>
      <c r="I17" s="44"/>
      <c r="J17" s="44"/>
      <c r="K17" s="44"/>
      <c r="L17" s="44"/>
      <c r="M17" s="44"/>
      <c r="N17" s="61"/>
      <c r="O17" s="44"/>
      <c r="P17" s="64"/>
      <c r="Q17" s="44"/>
      <c r="R17" s="44"/>
      <c r="S17" s="44"/>
    </row>
    <row r="18" spans="1:19" ht="33.75" customHeight="1" x14ac:dyDescent="0.25">
      <c r="A18" s="73">
        <v>4</v>
      </c>
      <c r="B18" s="70" t="s">
        <v>55</v>
      </c>
      <c r="C18" s="45" t="s">
        <v>56</v>
      </c>
      <c r="D18" s="47"/>
      <c r="E18" s="49" t="s">
        <v>35</v>
      </c>
      <c r="F18" s="49" t="s">
        <v>57</v>
      </c>
      <c r="G18" s="20" t="s">
        <v>58</v>
      </c>
      <c r="H18" s="21" t="s">
        <v>18</v>
      </c>
      <c r="I18" s="28"/>
      <c r="J18" s="21" t="s">
        <v>29</v>
      </c>
      <c r="K18" s="29">
        <v>2250</v>
      </c>
      <c r="L18" s="22">
        <v>12</v>
      </c>
      <c r="M18" s="21">
        <f>L18*K18</f>
        <v>27000</v>
      </c>
      <c r="N18" s="62">
        <f>M18*1.18</f>
        <v>31860</v>
      </c>
      <c r="O18" s="36" t="s">
        <v>38</v>
      </c>
      <c r="P18" s="65" t="s">
        <v>59</v>
      </c>
      <c r="Q18" s="37"/>
      <c r="R18" s="39">
        <f>N18*(100-Q18)/100</f>
        <v>31860</v>
      </c>
      <c r="S18" s="41" t="s">
        <v>40</v>
      </c>
    </row>
    <row r="19" spans="1:19" ht="26.4" customHeight="1" x14ac:dyDescent="0.25">
      <c r="A19" s="74"/>
      <c r="B19" s="71"/>
      <c r="C19" s="46"/>
      <c r="D19" s="48"/>
      <c r="E19" s="50"/>
      <c r="F19" s="50"/>
      <c r="G19" s="23" t="s">
        <v>60</v>
      </c>
      <c r="H19" s="27" t="s">
        <v>18</v>
      </c>
      <c r="I19" s="25"/>
      <c r="J19" s="30" t="s">
        <v>29</v>
      </c>
      <c r="K19" s="30">
        <v>3050</v>
      </c>
      <c r="L19" s="26">
        <v>12</v>
      </c>
      <c r="M19" s="24">
        <f>L19*K19</f>
        <v>36600</v>
      </c>
      <c r="N19" s="63">
        <f t="shared" ref="N19" si="3">M19*1.18</f>
        <v>43188</v>
      </c>
      <c r="O19" s="69"/>
      <c r="P19" s="66"/>
      <c r="Q19" s="38"/>
      <c r="R19" s="40"/>
      <c r="S19" s="42"/>
    </row>
    <row r="20" spans="1:19" ht="39" customHeight="1" x14ac:dyDescent="0.25">
      <c r="A20" s="75"/>
      <c r="B20" s="72" t="s">
        <v>61</v>
      </c>
      <c r="C20" s="43"/>
      <c r="D20" s="43"/>
      <c r="E20" s="43"/>
      <c r="F20" s="43"/>
      <c r="G20" s="43"/>
      <c r="H20" s="43"/>
      <c r="I20" s="43"/>
      <c r="J20" s="43"/>
      <c r="K20" s="43"/>
      <c r="L20" s="43"/>
      <c r="M20" s="43"/>
      <c r="N20" s="43"/>
      <c r="O20" s="68"/>
      <c r="P20" s="43"/>
      <c r="Q20" s="43"/>
      <c r="R20" s="43"/>
      <c r="S20" s="43"/>
    </row>
    <row r="22" spans="1:19" ht="16.8" x14ac:dyDescent="0.3">
      <c r="A22" s="2" t="s">
        <v>21</v>
      </c>
      <c r="B22" s="1"/>
      <c r="C22" s="1"/>
      <c r="D22" s="1"/>
      <c r="E22" s="1"/>
      <c r="F22" s="1"/>
      <c r="G22" s="1"/>
      <c r="H22" s="1"/>
      <c r="I22" s="1"/>
      <c r="J22" s="1"/>
      <c r="K22" s="1"/>
      <c r="L22" s="31"/>
      <c r="M22" s="32"/>
      <c r="N22"/>
      <c r="O22" s="33"/>
      <c r="S22"/>
    </row>
    <row r="23" spans="1:19" ht="16.8" x14ac:dyDescent="0.3">
      <c r="B23" s="1"/>
      <c r="C23" s="1"/>
      <c r="D23" s="1"/>
      <c r="E23" s="1"/>
      <c r="F23" s="1"/>
      <c r="G23" s="1"/>
      <c r="H23" s="1"/>
      <c r="I23" s="1"/>
      <c r="J23" s="1"/>
      <c r="K23" s="1"/>
      <c r="L23" s="1"/>
    </row>
    <row r="25" spans="1:19" x14ac:dyDescent="0.25">
      <c r="H25" s="34"/>
    </row>
    <row r="26" spans="1:19" x14ac:dyDescent="0.25">
      <c r="E26" s="34"/>
      <c r="H26" s="34"/>
    </row>
    <row r="27" spans="1:19" x14ac:dyDescent="0.25">
      <c r="E27" s="34"/>
      <c r="H27" s="34"/>
    </row>
    <row r="28" spans="1:19" x14ac:dyDescent="0.25">
      <c r="E28" s="34"/>
      <c r="H28" s="34"/>
    </row>
    <row r="29" spans="1:19" x14ac:dyDescent="0.25">
      <c r="E29" s="34"/>
      <c r="H29" s="34"/>
    </row>
    <row r="31" spans="1:19" x14ac:dyDescent="0.25">
      <c r="E31" s="34"/>
      <c r="H31" s="34"/>
    </row>
    <row r="32" spans="1:19" x14ac:dyDescent="0.25">
      <c r="E32" s="35"/>
      <c r="H32"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2025-04-22T08:29:47Z</dcterms:created>
  <dcterms:modified xsi:type="dcterms:W3CDTF">2025-04-22T15:26:53Z</dcterms:modified>
</cp:coreProperties>
</file>