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07193F6A-4ED8-4B82-9235-D1389C4F640B}" xr6:coauthVersionLast="47" xr6:coauthVersionMax="47" xr10:uidLastSave="{00000000-0000-0000-0000-000000000000}"/>
  <bookViews>
    <workbookView xWindow="-108" yWindow="-108" windowWidth="23256" windowHeight="12576" xr2:uid="{4DF77F24-B79A-4AEC-B07F-D5C07C2304E9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N45" i="1" s="1"/>
  <c r="R45" i="1" s="1"/>
  <c r="M42" i="1"/>
  <c r="N42" i="1" s="1"/>
  <c r="R42" i="1" s="1"/>
  <c r="M39" i="1"/>
  <c r="N39" i="1" s="1"/>
  <c r="R39" i="1" s="1"/>
  <c r="M36" i="1"/>
  <c r="N36" i="1" s="1"/>
  <c r="R36" i="1" s="1"/>
  <c r="M33" i="1"/>
  <c r="N33" i="1" s="1"/>
  <c r="M32" i="1"/>
  <c r="N32" i="1" s="1"/>
  <c r="M31" i="1"/>
  <c r="N31" i="1" s="1"/>
  <c r="R31" i="1" s="1"/>
  <c r="M28" i="1"/>
  <c r="N28" i="1" s="1"/>
  <c r="M27" i="1"/>
  <c r="N27" i="1" s="1"/>
  <c r="M26" i="1"/>
  <c r="N26" i="1" s="1"/>
  <c r="M25" i="1"/>
  <c r="N25" i="1" s="1"/>
  <c r="R25" i="1" s="1"/>
  <c r="M22" i="1"/>
  <c r="N22" i="1" s="1"/>
  <c r="R22" i="1" s="1"/>
  <c r="M19" i="1"/>
  <c r="N19" i="1" s="1"/>
  <c r="R19" i="1" s="1"/>
  <c r="M16" i="1"/>
  <c r="N16" i="1" s="1"/>
  <c r="R16" i="1" s="1"/>
  <c r="M13" i="1"/>
  <c r="N13" i="1" s="1"/>
  <c r="M12" i="1"/>
  <c r="N12" i="1" s="1"/>
  <c r="M11" i="1"/>
  <c r="N11" i="1" s="1"/>
  <c r="R11" i="1" s="1"/>
  <c r="M8" i="1"/>
  <c r="N8" i="1" s="1"/>
  <c r="M7" i="1"/>
  <c r="N7" i="1" s="1"/>
  <c r="M6" i="1"/>
  <c r="N6" i="1" s="1"/>
  <c r="M5" i="1"/>
  <c r="N5" i="1" s="1"/>
  <c r="R5" i="1" s="1"/>
</calcChain>
</file>

<file path=xl/sharedStrings.xml><?xml version="1.0" encoding="utf-8"?>
<sst xmlns="http://schemas.openxmlformats.org/spreadsheetml/2006/main" count="174" uniqueCount="94">
  <si>
    <t>משתתפים: יובל בודניצקי - מנכ"ל העירייה  צחי בן אדרת-גזבר העירייה, עו"ד ענת סמסונוב - לשכה משפטית, רחלי רם - רכזת הוועדה, מהנדסת העיר- עליזה זיידלר גרנות, מנהלים רלוונטים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</si>
  <si>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</si>
  <si>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</si>
  <si>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</si>
  <si>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</si>
  <si>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</si>
  <si>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</si>
  <si>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</si>
  <si>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</si>
  <si>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</si>
  <si>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</si>
  <si>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</si>
  <si>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</si>
  <si>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</si>
  <si>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</si>
  <si>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</si>
  <si>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</si>
  <si>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</si>
  <si>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החלטה מס' 2024-30.1-01</t>
  </si>
  <si>
    <t>תכנון פיתוח נוף חורשת אוסישקין</t>
  </si>
  <si>
    <t>שמעון גיטליץ - מנהל אגף תשתיות</t>
  </si>
  <si>
    <t>אדריכל נוף</t>
  </si>
  <si>
    <t>הנדסה</t>
  </si>
  <si>
    <t>שריג וקסמן</t>
  </si>
  <si>
    <t>כן</t>
  </si>
  <si>
    <t>סכום לפרויקט</t>
  </si>
  <si>
    <t>אושרה ההצעה עם הציון המשוקלל הגבוה ביותר</t>
  </si>
  <si>
    <t>אושר פה אחד</t>
  </si>
  <si>
    <t xml:space="preserve">סטודיו ז"ק ריכנר </t>
  </si>
  <si>
    <t xml:space="preserve">שלמה אהרונסון </t>
  </si>
  <si>
    <t>לא</t>
  </si>
  <si>
    <t>צור וולף</t>
  </si>
  <si>
    <t>לפרוייקט נבחר אדריכל (אורבנוף) שבשל מצוקת כח אדם לא יכל לקדם את הפרוייקט.  הבקשה היא לאשר את הבא בתור.  במקור התקבלו 5 הצעות.  שריג וקסמן אישר שעומד מאחורי הצעה זו.</t>
  </si>
  <si>
    <t>החלטה מס' 2024-30.1-02</t>
  </si>
  <si>
    <t>שדרוג רחוב הרצל במקטע ויצמן - הבנים</t>
  </si>
  <si>
    <t>ברמן ברוט</t>
  </si>
  <si>
    <t>תכנון שדרוג רחוב הרצל במקטע בין הבנים לויצמן.  הבקשה לאשר אדריכל נוף לצוות התכנון</t>
  </si>
  <si>
    <t xml:space="preserve">החלטה מס 2024-30.1-03' </t>
  </si>
  <si>
    <t>הגדלה - שירותי יועצת נגישות שוטף לצורך בחינה וטיפול בחניות נכים לועדת תנועה</t>
  </si>
  <si>
    <t>נדיה בוגון - ס. מנהל אגף תשתיות</t>
  </si>
  <si>
    <t>מדידות</t>
  </si>
  <si>
    <t>מגי פניגשטיין</t>
  </si>
  <si>
    <t>סכום קבוע</t>
  </si>
  <si>
    <t>אושרה ההצעה להגדלה לפי סעיף 3.21 לנוהל התקשרויות</t>
  </si>
  <si>
    <t xml:space="preserve">לאחר ניצול שעות שירותי יעוץ נגישות בקשה להגדלת חוזה עם כמות השעות- חוזה 2024900008 - הגדלה מס'1 </t>
  </si>
  <si>
    <t xml:space="preserve">החלטה מס 2024-30.1-04 ' </t>
  </si>
  <si>
    <t>הגדלה - שירותי תכנון תאורה צומת מנחם בגין משה סנה</t>
  </si>
  <si>
    <t>תלאווי מדידות בע''מ</t>
  </si>
  <si>
    <t>יורד מסדר היום</t>
  </si>
  <si>
    <t xml:space="preserve">הגדלה מס' 1 לחוזה מס'   2024900040:בקשה  עבור שירותי מדידה לצומת בגין- סנה בהמשך להגדלת השטח של פרויקט ותוספת חלקים נוספים כולל שטחי שצ''פ ותוספות נתיב </t>
  </si>
  <si>
    <t xml:space="preserve">החלטה מס 2024-30.1-05' </t>
  </si>
  <si>
    <t>הגדלה - שירותי תכנון תאורה צומת מוביל- הפועל</t>
  </si>
  <si>
    <t>שרעבי עמוס</t>
  </si>
  <si>
    <t>אושר פה אחד
הגדלה של ההסכם לאור הגדלה שטח הפרויקט הגדלה למתכנן בכפוף לשמירת המחירם בחוזה הקיים</t>
  </si>
  <si>
    <t>בקשה להגדלת חוזה מס '1 -  עבור שירותי מדידה לצומת בגין- סנה בהמשך להגדלת השטח של פרויקט- חוזה 202370068</t>
  </si>
  <si>
    <t xml:space="preserve">החלטה מס 2024-30.1-06' </t>
  </si>
  <si>
    <t>תכנון תאורה וחשמל עבור רחוב הרצל במסגרת פרויקט הורדת מדרכות למפלס הכביש ותוספת חניות</t>
  </si>
  <si>
    <t>יעוץ חשמל</t>
  </si>
  <si>
    <t>נעים בדרך</t>
  </si>
  <si>
    <t>צור יאיר</t>
  </si>
  <si>
    <t>קונוב הנדסה</t>
  </si>
  <si>
    <t>גאש</t>
  </si>
  <si>
    <t>לצורך הסדרת חניות ברחוב הרצל שאושר כקרן חניה יש צורך בתכנון הרחוב ופיתוח כל האורכו לכן כחלק מהפרויקט נדרש תכנון תאורה</t>
  </si>
  <si>
    <t xml:space="preserve">החלטה מס 2024-30.1-07' </t>
  </si>
  <si>
    <t>סקר עצים עבור תכנון מפורט לפיתוח רחוב הרצל</t>
  </si>
  <si>
    <t>יעוץ אגרונומי</t>
  </si>
  <si>
    <t>רוזנברג איכות החיים</t>
  </si>
  <si>
    <t xml:space="preserve">אושר פה אחד </t>
  </si>
  <si>
    <t xml:space="preserve">חגית ברגמן </t>
  </si>
  <si>
    <t xml:space="preserve">פתילת המדבר </t>
  </si>
  <si>
    <t>לצורך הסדרת חניות ברחוב הרצל שאושר כקרן חניה יש צורך בתכנון הרחוב ופיתוח כל האורכו לכן כחלק מהפרויקט נדרש סקר עצים מבוגרים לשימור</t>
  </si>
  <si>
    <t xml:space="preserve">החלטה מס 2024-30.1-08' </t>
  </si>
  <si>
    <t>הגדלה - תמ"ל 1088 - אדריכל נוף</t>
  </si>
  <si>
    <t>תמ"ל 1088</t>
  </si>
  <si>
    <t>אורבנוף</t>
  </si>
  <si>
    <t>סכום שעתי</t>
  </si>
  <si>
    <t>הגדלה מס' 1 לחוזה: 202370267   מדובר בהגדלת התקשרות לאור הגדלת היקף פרויקט/ עבודה קיימת. הגדלת התקשרות לצורך ליווי הליך היתרי הבניה של היזמים</t>
  </si>
  <si>
    <t xml:space="preserve">החלטה מס 2024-30.1-09' </t>
  </si>
  <si>
    <t>הגדלה - תמ"ל 1088 -מנהל פרויקט</t>
  </si>
  <si>
    <t>ניהול פרויקטים</t>
  </si>
  <si>
    <t>אי. שטרן</t>
  </si>
  <si>
    <t>הגדלה מס' 1 לחוזה: 101/22   מדובר בהגדלת התקשרות לאור הגדלת היקף פרויקט/ עבודה קיימת. הגדלת התקשרות לצורך ליווי הליך היתרי הבניה של היזמים (1,200 שעות) + ניהול התהליך (700 שעות)</t>
  </si>
  <si>
    <t xml:space="preserve">החלטה מס 2024-30.1-10' </t>
  </si>
  <si>
    <t>הגדלה - תמ"ל 1088 -יעוץ תנועה</t>
  </si>
  <si>
    <t>יעוץ תנועה</t>
  </si>
  <si>
    <t>PGL</t>
  </si>
  <si>
    <t xml:space="preserve">הגדלה מס' 1 לחוזה: 2024700009   מדובר בהגדלת התקשרות לאור הגדלת היקף פרויקט/ עבודה קיימת. הגדלת התקשרות לצורך ליווי הליך היתרי הבניה של היזמים </t>
  </si>
  <si>
    <t xml:space="preserve">החלטה מס 2024-30.1-11' </t>
  </si>
  <si>
    <t>הגדלה - תמ"ל 1088 -יעוץ אינסטלציה</t>
  </si>
  <si>
    <t>יעוץ אינסטלציה</t>
  </si>
  <si>
    <t>ח.ג.מ</t>
  </si>
  <si>
    <t xml:space="preserve">הגדלה מס' 1 לחוזה: 2024700006   מדובר בהגדלת התקשרות לאור הגדלת היקף פרויקט/ עבודה קיימת. הגדלת התקשרות לצורך ליווי הליך היתרי הבניה של היזמים 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</si>
  <si>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</si>
  <si>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פרוטוקול  ועדת התקשרויות  הנדסה  מס' 2024-30.1  תאריך:24/12/24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</si>
</sst>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0" x14ac:knownFonts="1"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left"/>
    </xf>
    <xf numFmtId="0" fontId="5" fillId="4" borderId="3" xfId="0" applyFont="1" applyFill="1" applyBorder="1" applyAlignment="1">
      <alignment horizontal="left" vertical="center" wrapText="1" readingOrder="2"/>
    </xf>
    <xf numFmtId="0" fontId="5" fillId="4" borderId="3" xfId="0" applyFont="1" applyFill="1" applyBorder="1" applyAlignment="1">
      <alignment horizontal="left" vertical="top" wrapText="1" readingOrder="2"/>
    </xf>
    <xf numFmtId="3" fontId="5" fillId="4" borderId="3" xfId="0" applyNumberFormat="1" applyFont="1" applyFill="1" applyBorder="1" applyAlignment="1">
      <alignment horizontal="left" vertical="center" wrapText="1" readingOrder="2"/>
    </xf>
    <xf numFmtId="164" fontId="5" fillId="4" borderId="3" xfId="0" applyNumberFormat="1" applyFont="1" applyFill="1" applyBorder="1" applyAlignment="1">
      <alignment horizontal="left" vertical="center" wrapText="1" readingOrder="2"/>
    </xf>
    <xf numFmtId="1" fontId="5" fillId="4" borderId="3" xfId="0" applyNumberFormat="1" applyFont="1" applyFill="1" applyBorder="1" applyAlignment="1">
      <alignment horizontal="left" vertical="center" wrapText="1" readingOrder="2"/>
    </xf>
    <xf numFmtId="4" fontId="5" fillId="4" borderId="3" xfId="0" applyNumberFormat="1" applyFont="1" applyFill="1" applyBorder="1" applyAlignment="1">
      <alignment horizontal="left" vertical="center" wrapText="1" readingOrder="2"/>
    </xf>
    <xf numFmtId="4" fontId="5" fillId="4" borderId="6" xfId="0" applyNumberFormat="1" applyFont="1" applyFill="1" applyBorder="1" applyAlignment="1">
      <alignment horizontal="left" vertical="center" wrapText="1" readingOrder="2"/>
    </xf>
    <xf numFmtId="0" fontId="5" fillId="3" borderId="9" xfId="0" applyFont="1" applyFill="1" applyBorder="1" applyAlignment="1">
      <alignment horizontal="left" readingOrder="2"/>
    </xf>
    <xf numFmtId="0" fontId="5" fillId="3" borderId="3" xfId="0" applyFont="1" applyFill="1" applyBorder="1" applyAlignment="1">
      <alignment horizontal="left" vertical="center" wrapText="1" readingOrder="2"/>
    </xf>
    <xf numFmtId="0" fontId="5" fillId="3" borderId="3" xfId="0" applyFont="1" applyFill="1" applyBorder="1" applyAlignment="1">
      <alignment horizontal="left" vertical="top" wrapText="1" readingOrder="2"/>
    </xf>
    <xf numFmtId="3" fontId="5" fillId="3" borderId="3" xfId="0" applyNumberFormat="1" applyFont="1" applyFill="1" applyBorder="1" applyAlignment="1">
      <alignment horizontal="left" vertical="center" wrapText="1" readingOrder="2"/>
    </xf>
    <xf numFmtId="164" fontId="5" fillId="3" borderId="3" xfId="0" applyNumberFormat="1" applyFont="1" applyFill="1" applyBorder="1" applyAlignment="1">
      <alignment horizontal="left" vertical="center" wrapText="1" readingOrder="2"/>
    </xf>
    <xf numFmtId="1" fontId="5" fillId="3" borderId="3" xfId="0" applyNumberFormat="1" applyFont="1" applyFill="1" applyBorder="1" applyAlignment="1">
      <alignment horizontal="left" vertical="center" wrapText="1" readingOrder="2"/>
    </xf>
    <xf numFmtId="4" fontId="5" fillId="3" borderId="3" xfId="0" applyNumberFormat="1" applyFont="1" applyFill="1" applyBorder="1" applyAlignment="1">
      <alignment horizontal="left" vertical="center" wrapText="1" readingOrder="2"/>
    </xf>
    <xf numFmtId="4" fontId="5" fillId="0" borderId="6" xfId="0" applyNumberFormat="1" applyFont="1" applyBorder="1" applyAlignment="1">
      <alignment horizontal="left" vertical="center" wrapText="1" readingOrder="2"/>
    </xf>
    <xf numFmtId="0" fontId="5" fillId="3" borderId="2" xfId="0" applyFont="1" applyFill="1" applyBorder="1" applyAlignment="1">
      <alignment horizontal="left" readingOrder="2"/>
    </xf>
    <xf numFmtId="164" fontId="4" fillId="5" borderId="1" xfId="0" applyNumberFormat="1" applyFont="1" applyFill="1" applyBorder="1" applyAlignment="1">
      <alignment horizontal="left" vertical="center" wrapText="1" readingOrder="1"/>
    </xf>
    <xf numFmtId="0" fontId="6" fillId="0" borderId="3" xfId="1" applyFont="1" applyFill="1" applyBorder="1" applyAlignment="1">
      <alignment horizontal="left" vertical="center" wrapText="1" readingOrder="2"/>
    </xf>
    <xf numFmtId="0" fontId="5" fillId="0" borderId="3" xfId="0" applyFont="1" applyBorder="1" applyAlignment="1">
      <alignment horizontal="left" vertical="center" wrapText="1" readingOrder="2"/>
    </xf>
    <xf numFmtId="3" fontId="7" fillId="0" borderId="3" xfId="0" applyNumberFormat="1" applyFont="1" applyBorder="1" applyAlignment="1">
      <alignment horizontal="left" vertical="center" wrapText="1" readingOrder="2"/>
    </xf>
    <xf numFmtId="164" fontId="5" fillId="0" borderId="3" xfId="0" applyNumberFormat="1" applyFont="1" applyBorder="1" applyAlignment="1">
      <alignment horizontal="left" vertical="center" wrapText="1" readingOrder="2"/>
    </xf>
    <xf numFmtId="1" fontId="5" fillId="0" borderId="3" xfId="0" applyNumberFormat="1" applyFont="1" applyBorder="1" applyAlignment="1">
      <alignment horizontal="left" vertical="center" wrapText="1" readingOrder="2"/>
    </xf>
    <xf numFmtId="4" fontId="5" fillId="0" borderId="3" xfId="0" applyNumberFormat="1" applyFont="1" applyBorder="1" applyAlignment="1">
      <alignment horizontal="left" vertical="center" wrapText="1" readingOrder="2"/>
    </xf>
    <xf numFmtId="164" fontId="4" fillId="5" borderId="4" xfId="0" applyNumberFormat="1" applyFont="1" applyFill="1" applyBorder="1" applyAlignment="1">
      <alignment horizontal="left" vertical="center" wrapText="1" readingOrder="1"/>
    </xf>
    <xf numFmtId="3" fontId="5" fillId="0" borderId="3" xfId="0" applyNumberFormat="1" applyFont="1" applyBorder="1" applyAlignment="1">
      <alignment horizontal="left" vertical="center" wrapText="1" readingOrder="2"/>
    </xf>
    <xf numFmtId="0" fontId="5" fillId="3" borderId="1" xfId="0" applyFont="1" applyFill="1" applyBorder="1" applyAlignment="1">
      <alignment horizontal="left" vertical="center" wrapText="1" readingOrder="2"/>
    </xf>
    <xf numFmtId="0" fontId="4" fillId="3" borderId="1" xfId="0" applyFont="1" applyFill="1" applyBorder="1" applyAlignment="1">
      <alignment horizontal="left" vertical="center" wrapText="1" readingOrder="2"/>
    </xf>
    <xf numFmtId="0" fontId="5" fillId="0" borderId="3" xfId="0" applyFont="1" applyBorder="1" applyAlignment="1">
      <alignment horizontal="left" vertical="top" wrapText="1" readingOrder="2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readingOrder="1"/>
    </xf>
    <xf numFmtId="0" fontId="4" fillId="3" borderId="1" xfId="0" applyFont="1" applyFill="1" applyBorder="1" applyAlignment="1">
      <alignment vertical="center" readingOrder="2"/>
    </xf>
    <xf numFmtId="0" fontId="4" fillId="3" borderId="4" xfId="0" applyFont="1" applyFill="1" applyBorder="1" applyAlignment="1">
      <alignment vertical="center" readingOrder="2"/>
    </xf>
    <xf numFmtId="0" fontId="4" fillId="3" borderId="5" xfId="0" applyFont="1" applyFill="1" applyBorder="1" applyAlignment="1">
      <alignment vertical="center" readingOrder="2"/>
    </xf>
    <xf numFmtId="49" fontId="4" fillId="3" borderId="6" xfId="0" applyNumberFormat="1" applyFont="1" applyFill="1" applyBorder="1" applyAlignment="1">
      <alignment vertical="center" readingOrder="2"/>
    </xf>
    <xf numFmtId="49" fontId="4" fillId="3" borderId="7" xfId="0" applyNumberFormat="1" applyFont="1" applyFill="1" applyBorder="1" applyAlignment="1">
      <alignment vertical="center" readingOrder="2"/>
    </xf>
    <xf numFmtId="0" fontId="4" fillId="3" borderId="6" xfId="0" applyFont="1" applyFill="1" applyBorder="1" applyAlignment="1">
      <alignment vertical="center" wrapText="1" readingOrder="2"/>
    </xf>
    <xf numFmtId="0" fontId="4" fillId="3" borderId="7" xfId="0" applyFont="1" applyFill="1" applyBorder="1" applyAlignment="1">
      <alignment vertical="center" wrapText="1" readingOrder="2"/>
    </xf>
    <xf numFmtId="0" fontId="4" fillId="3" borderId="1" xfId="0" applyFont="1" applyFill="1" applyBorder="1" applyAlignment="1">
      <alignment vertical="center" wrapText="1" readingOrder="2"/>
    </xf>
    <xf numFmtId="0" fontId="4" fillId="3" borderId="4" xfId="0" applyFont="1" applyFill="1" applyBorder="1" applyAlignment="1">
      <alignment vertical="center" wrapText="1" readingOrder="2"/>
    </xf>
    <xf numFmtId="0" fontId="4" fillId="3" borderId="5" xfId="0" applyFont="1" applyFill="1" applyBorder="1" applyAlignment="1">
      <alignment vertical="center" wrapText="1" readingOrder="2"/>
    </xf>
    <xf numFmtId="0" fontId="5" fillId="3" borderId="1" xfId="0" applyFont="1" applyFill="1" applyBorder="1" applyAlignment="1">
      <alignment vertical="center" wrapText="1" readingOrder="2"/>
    </xf>
    <xf numFmtId="0" fontId="5" fillId="3" borderId="4" xfId="0" applyFont="1" applyFill="1" applyBorder="1" applyAlignment="1">
      <alignment vertical="center" wrapText="1" readingOrder="2"/>
    </xf>
    <xf numFmtId="0" fontId="5" fillId="3" borderId="5" xfId="0" applyFont="1" applyFill="1" applyBorder="1" applyAlignment="1">
      <alignment vertical="center" wrapText="1" readingOrder="2"/>
    </xf>
    <xf numFmtId="164" fontId="4" fillId="5" borderId="1" xfId="0" applyNumberFormat="1" applyFont="1" applyFill="1" applyBorder="1" applyAlignment="1">
      <alignment vertical="center" wrapText="1" readingOrder="1"/>
    </xf>
    <xf numFmtId="164" fontId="4" fillId="5" borderId="4" xfId="0" applyNumberFormat="1" applyFont="1" applyFill="1" applyBorder="1" applyAlignment="1">
      <alignment vertical="center" wrapText="1" readingOrder="1"/>
    </xf>
    <xf numFmtId="164" fontId="4" fillId="5" borderId="5" xfId="0" applyNumberFormat="1" applyFont="1" applyFill="1" applyBorder="1" applyAlignment="1">
      <alignment vertical="center" wrapText="1" readingOrder="1"/>
    </xf>
    <xf numFmtId="0" fontId="5" fillId="0" borderId="1" xfId="0" applyFont="1" applyBorder="1" applyAlignment="1">
      <alignment horizontal="left" vertical="center" wrapText="1" readingOrder="2"/>
    </xf>
    <xf numFmtId="0" fontId="4" fillId="0" borderId="1" xfId="0" applyFont="1" applyBorder="1" applyAlignment="1">
      <alignment horizontal="left" vertical="center" wrapText="1" readingOrder="2"/>
    </xf>
    <xf numFmtId="0" fontId="5" fillId="0" borderId="9" xfId="0" applyFont="1" applyBorder="1" applyAlignment="1">
      <alignment horizontal="left" readingOrder="2"/>
    </xf>
    <xf numFmtId="164" fontId="4" fillId="0" borderId="1" xfId="0" applyNumberFormat="1" applyFont="1" applyBorder="1" applyAlignment="1">
      <alignment horizontal="left" vertical="center" wrapText="1" readingOrder="1"/>
    </xf>
    <xf numFmtId="0" fontId="8" fillId="0" borderId="0" xfId="0" applyFont="1" applyAlignment="1">
      <alignment horizontal="right"/>
    </xf>
    <xf numFmtId="0" fontId="2" fillId="0" borderId="0" xfId="0" applyFont="1" applyFill="1" applyBorder="1" applyAlignment="1">
      <alignment vertical="center" readingOrder="2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readingOrder="2"/>
    </xf>
    <xf numFmtId="0" fontId="3" fillId="6" borderId="0" xfId="0" applyFont="1" applyFill="1" applyBorder="1" applyAlignment="1">
      <alignment horizontal="right" vertical="center" readingOrder="2"/>
    </xf>
    <xf numFmtId="0" fontId="3" fillId="6" borderId="0" xfId="0" applyFont="1" applyFill="1" applyBorder="1" applyAlignment="1">
      <alignment horizontal="left" vertical="center" readingOrder="2"/>
    </xf>
    <xf numFmtId="0" fontId="2" fillId="6" borderId="0" xfId="0" applyFont="1" applyFill="1" applyBorder="1" applyAlignment="1">
      <alignment vertical="center" readingOrder="2"/>
    </xf>
    <xf numFmtId="49" fontId="4" fillId="3" borderId="10" xfId="0" applyNumberFormat="1" applyFont="1" applyFill="1" applyBorder="1" applyAlignment="1">
      <alignment vertical="center" readingOrder="2"/>
    </xf>
    <xf numFmtId="0" fontId="0" fillId="3" borderId="6" xfId="0" applyFill="1" applyBorder="1" applyAlignment="1">
      <alignment horizontal="left" readingOrder="2"/>
    </xf>
    <xf numFmtId="0" fontId="4" fillId="0" borderId="8" xfId="0" applyFont="1" applyBorder="1" applyAlignment="1">
      <alignment horizontal="left" vertical="center" wrapText="1" readingOrder="2"/>
    </xf>
    <xf numFmtId="0" fontId="4" fillId="0" borderId="3" xfId="0" applyFont="1" applyBorder="1" applyAlignment="1">
      <alignment horizontal="left" vertical="center" wrapText="1" readingOrder="2"/>
    </xf>
    <xf numFmtId="4" fontId="4" fillId="0" borderId="3" xfId="0" applyNumberFormat="1" applyFont="1" applyBorder="1" applyAlignment="1">
      <alignment horizontal="left" vertical="center" wrapText="1" readingOrder="2"/>
    </xf>
    <xf numFmtId="0" fontId="3" fillId="0" borderId="3" xfId="0" applyFont="1" applyBorder="1" applyAlignment="1">
      <alignment horizontal="left" vertical="center" wrapText="1" readingOrder="1"/>
    </xf>
  </cellXfs>
  <cellStyles count="2">
    <cellStyle name="Normal" xfId="0" builtinId="0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5CF5-CF0A-4EA2-98E6-54B94480B2F4}">
  <dimension ref="A1:R48"/>
  <sheetViews>
    <sheetView rightToLeft="1" tabSelected="1" topLeftCell="A43" zoomScale="70" zoomScaleNormal="70" workbookViewId="0">
      <selection activeCell="B56" sqref="B56"/>
    </sheetView>
  </sheetViews>
  <sheetFormatPr defaultRowHeight="14.25" x14ac:dyDescent="0.2"/>
  <cols>
    <col min="1" max="1" width="4.5" style="1" customWidth="1"/>
    <col min="2" max="2" width="23.625" style="1" customWidth="1"/>
    <col min="3" max="3" width="17.625" style="1" customWidth="1"/>
    <col min="4" max="4" width="14.875" style="1" customWidth="1"/>
    <col min="5" max="5" width="12" style="1" customWidth="1"/>
    <col min="6" max="6" width="9" style="1"/>
    <col min="7" max="7" width="16.875" style="1" bestFit="1" customWidth="1"/>
    <col min="8" max="9" width="9" style="1"/>
    <col min="10" max="10" width="11.25" style="1" bestFit="1" customWidth="1"/>
    <col min="11" max="11" width="14.875" style="1" customWidth="1"/>
    <col min="12" max="12" width="17" style="1" customWidth="1"/>
    <col min="13" max="13" width="17.375" style="1" customWidth="1"/>
    <col min="14" max="14" width="19.375" style="1" customWidth="1"/>
    <col min="15" max="15" width="15.25" style="1" customWidth="1"/>
    <col min="16" max="16" width="14" style="1" bestFit="1" customWidth="1"/>
    <col min="17" max="17" width="6.625" style="1" bestFit="1" customWidth="1"/>
    <col min="18" max="18" width="19.5" style="34" customWidth="1"/>
    <col min="19" max="16384" width="9" style="1"/>
  </cols>
  <sheetData>
    <row r="1" spans="1:18" s="57" customFormat="1" ht="20.25" x14ac:dyDescent="0.2">
      <c r="A1" s="61" t="s">
        <v>93</v>
      </c>
      <c r="B1" s="61"/>
      <c r="C1" s="61"/>
      <c r="D1" s="61"/>
      <c r="E1" s="61"/>
      <c r="F1" s="61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s="58" customFormat="1" ht="12.75" x14ac:dyDescent="0.2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</row>
    <row r="3" spans="1:18" ht="47.25" x14ac:dyDescent="0.2">
      <c r="A3" s="63"/>
      <c r="B3" s="65" t="s">
        <v>1</v>
      </c>
      <c r="C3" s="64" t="s">
        <v>2</v>
      </c>
      <c r="D3" s="65" t="s">
        <v>3</v>
      </c>
      <c r="E3" s="65" t="s">
        <v>4</v>
      </c>
      <c r="F3" s="65" t="s">
        <v>5</v>
      </c>
      <c r="G3" s="65" t="s">
        <v>6</v>
      </c>
      <c r="H3" s="65" t="s">
        <v>7</v>
      </c>
      <c r="I3" s="65" t="s">
        <v>8</v>
      </c>
      <c r="J3" s="65" t="s">
        <v>9</v>
      </c>
      <c r="K3" s="66" t="s">
        <v>10</v>
      </c>
      <c r="L3" s="65" t="s">
        <v>11</v>
      </c>
      <c r="M3" s="66" t="s">
        <v>12</v>
      </c>
      <c r="N3" s="66" t="s">
        <v>13</v>
      </c>
      <c r="O3" s="65" t="s">
        <v>14</v>
      </c>
      <c r="P3" s="65" t="s">
        <v>15</v>
      </c>
      <c r="Q3" s="65" t="s">
        <v>16</v>
      </c>
      <c r="R3" s="67" t="s">
        <v>17</v>
      </c>
    </row>
    <row r="4" spans="1:18" ht="15.75" x14ac:dyDescent="0.2">
      <c r="A4" s="36">
        <v>1</v>
      </c>
      <c r="B4" s="62" t="s">
        <v>18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ht="15" customHeight="1" x14ac:dyDescent="0.2">
      <c r="A5" s="36"/>
      <c r="B5" s="45" t="s">
        <v>19</v>
      </c>
      <c r="C5" s="45" t="s">
        <v>20</v>
      </c>
      <c r="D5" s="45">
        <v>41008</v>
      </c>
      <c r="E5" s="45" t="s">
        <v>21</v>
      </c>
      <c r="F5" s="45" t="s">
        <v>22</v>
      </c>
      <c r="G5" s="2" t="s">
        <v>23</v>
      </c>
      <c r="H5" s="3" t="s">
        <v>24</v>
      </c>
      <c r="I5" s="4">
        <v>100</v>
      </c>
      <c r="J5" s="2" t="s">
        <v>25</v>
      </c>
      <c r="K5" s="5">
        <v>194000</v>
      </c>
      <c r="L5" s="6">
        <v>1</v>
      </c>
      <c r="M5" s="7">
        <f>L5*K5</f>
        <v>194000</v>
      </c>
      <c r="N5" s="8">
        <f>M5*1.17</f>
        <v>226980</v>
      </c>
      <c r="O5" s="42" t="s">
        <v>26</v>
      </c>
      <c r="P5" s="42" t="s">
        <v>27</v>
      </c>
      <c r="Q5" s="9"/>
      <c r="R5" s="48">
        <f>N5*(100-Q5)/100</f>
        <v>226980</v>
      </c>
    </row>
    <row r="6" spans="1:18" ht="15" customHeight="1" x14ac:dyDescent="0.2">
      <c r="A6" s="36"/>
      <c r="B6" s="46"/>
      <c r="C6" s="46"/>
      <c r="D6" s="46"/>
      <c r="E6" s="46"/>
      <c r="F6" s="46"/>
      <c r="G6" s="10" t="s">
        <v>28</v>
      </c>
      <c r="H6" s="11" t="s">
        <v>24</v>
      </c>
      <c r="I6" s="12">
        <v>88</v>
      </c>
      <c r="J6" s="10" t="s">
        <v>25</v>
      </c>
      <c r="K6" s="13">
        <v>235000</v>
      </c>
      <c r="L6" s="14">
        <v>1</v>
      </c>
      <c r="M6" s="15">
        <f>L6*K6</f>
        <v>235000</v>
      </c>
      <c r="N6" s="16">
        <f t="shared" ref="N6:N8" si="0">M6*1.17</f>
        <v>274950</v>
      </c>
      <c r="O6" s="43"/>
      <c r="P6" s="43"/>
      <c r="Q6" s="17"/>
      <c r="R6" s="49"/>
    </row>
    <row r="7" spans="1:18" ht="15" customHeight="1" x14ac:dyDescent="0.2">
      <c r="A7" s="36"/>
      <c r="B7" s="46"/>
      <c r="C7" s="46"/>
      <c r="D7" s="46"/>
      <c r="E7" s="46"/>
      <c r="F7" s="46"/>
      <c r="G7" s="10" t="s">
        <v>29</v>
      </c>
      <c r="H7" s="11" t="s">
        <v>30</v>
      </c>
      <c r="I7" s="12">
        <v>83</v>
      </c>
      <c r="J7" s="10" t="s">
        <v>25</v>
      </c>
      <c r="K7" s="13">
        <v>256997</v>
      </c>
      <c r="L7" s="14">
        <v>1</v>
      </c>
      <c r="M7" s="15">
        <f t="shared" ref="M7:M8" si="1">L7*K7</f>
        <v>256997</v>
      </c>
      <c r="N7" s="16">
        <f t="shared" si="0"/>
        <v>300686.49</v>
      </c>
      <c r="O7" s="43"/>
      <c r="P7" s="43"/>
      <c r="Q7" s="17"/>
      <c r="R7" s="49"/>
    </row>
    <row r="8" spans="1:18" ht="15" customHeight="1" x14ac:dyDescent="0.2">
      <c r="A8" s="36"/>
      <c r="B8" s="46"/>
      <c r="C8" s="46"/>
      <c r="D8" s="46"/>
      <c r="E8" s="46"/>
      <c r="F8" s="46"/>
      <c r="G8" s="10" t="s">
        <v>31</v>
      </c>
      <c r="H8" s="11" t="s">
        <v>24</v>
      </c>
      <c r="I8" s="12">
        <v>80</v>
      </c>
      <c r="J8" s="10" t="s">
        <v>25</v>
      </c>
      <c r="K8" s="13">
        <v>270000</v>
      </c>
      <c r="L8" s="14">
        <v>1</v>
      </c>
      <c r="M8" s="15">
        <f t="shared" si="1"/>
        <v>270000</v>
      </c>
      <c r="N8" s="16">
        <f t="shared" si="0"/>
        <v>315900</v>
      </c>
      <c r="O8" s="43"/>
      <c r="P8" s="43"/>
      <c r="Q8" s="17"/>
      <c r="R8" s="50"/>
    </row>
    <row r="9" spans="1:18" ht="15.75" customHeight="1" x14ac:dyDescent="0.2">
      <c r="A9" s="37"/>
      <c r="B9" s="40" t="s">
        <v>32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ht="15.75" x14ac:dyDescent="0.2">
      <c r="A10" s="35">
        <v>2</v>
      </c>
      <c r="B10" s="38" t="s">
        <v>33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 ht="15.75" customHeight="1" x14ac:dyDescent="0.2">
      <c r="A11" s="36"/>
      <c r="B11" s="45" t="s">
        <v>34</v>
      </c>
      <c r="C11" s="45" t="s">
        <v>20</v>
      </c>
      <c r="D11" s="45">
        <v>25009</v>
      </c>
      <c r="E11" s="45" t="s">
        <v>21</v>
      </c>
      <c r="F11" s="45" t="s">
        <v>22</v>
      </c>
      <c r="G11" s="2" t="s">
        <v>31</v>
      </c>
      <c r="H11" s="2" t="s">
        <v>24</v>
      </c>
      <c r="I11" s="4">
        <v>100</v>
      </c>
      <c r="J11" s="2" t="s">
        <v>25</v>
      </c>
      <c r="K11" s="5">
        <v>45000</v>
      </c>
      <c r="L11" s="6">
        <v>1</v>
      </c>
      <c r="M11" s="7">
        <f>L11*K11</f>
        <v>45000</v>
      </c>
      <c r="N11" s="8">
        <f>M11*1.17</f>
        <v>52650</v>
      </c>
      <c r="O11" s="42" t="s">
        <v>26</v>
      </c>
      <c r="P11" s="42" t="s">
        <v>27</v>
      </c>
      <c r="Q11" s="9"/>
      <c r="R11" s="18">
        <f>N11*(100-Q11)/100</f>
        <v>52650</v>
      </c>
    </row>
    <row r="12" spans="1:18" ht="15.75" x14ac:dyDescent="0.2">
      <c r="A12" s="36"/>
      <c r="B12" s="46"/>
      <c r="C12" s="46"/>
      <c r="D12" s="46"/>
      <c r="E12" s="46"/>
      <c r="F12" s="46"/>
      <c r="G12" s="19" t="s">
        <v>23</v>
      </c>
      <c r="H12" s="20" t="s">
        <v>24</v>
      </c>
      <c r="I12" s="21">
        <v>82</v>
      </c>
      <c r="J12" s="20" t="s">
        <v>25</v>
      </c>
      <c r="K12" s="22">
        <v>60999</v>
      </c>
      <c r="L12" s="23">
        <v>1</v>
      </c>
      <c r="M12" s="24">
        <f>L12*K12</f>
        <v>60999</v>
      </c>
      <c r="N12" s="16">
        <f t="shared" ref="N12:N13" si="2">M12*1.17</f>
        <v>71368.83</v>
      </c>
      <c r="O12" s="43"/>
      <c r="P12" s="43"/>
      <c r="Q12" s="17"/>
      <c r="R12" s="25"/>
    </row>
    <row r="13" spans="1:18" ht="15.75" x14ac:dyDescent="0.2">
      <c r="A13" s="36"/>
      <c r="B13" s="46"/>
      <c r="C13" s="46"/>
      <c r="D13" s="46"/>
      <c r="E13" s="46"/>
      <c r="F13" s="46"/>
      <c r="G13" s="20" t="s">
        <v>35</v>
      </c>
      <c r="H13" s="20" t="s">
        <v>24</v>
      </c>
      <c r="I13" s="26">
        <v>52</v>
      </c>
      <c r="J13" s="20" t="s">
        <v>25</v>
      </c>
      <c r="K13" s="22">
        <v>144394</v>
      </c>
      <c r="L13" s="23">
        <v>1</v>
      </c>
      <c r="M13" s="24">
        <f t="shared" ref="M13" si="3">L13*K13</f>
        <v>144394</v>
      </c>
      <c r="N13" s="16">
        <f t="shared" si="2"/>
        <v>168940.97999999998</v>
      </c>
      <c r="O13" s="43"/>
      <c r="P13" s="43"/>
      <c r="Q13" s="17"/>
      <c r="R13" s="25"/>
    </row>
    <row r="14" spans="1:18" ht="15.75" customHeight="1" x14ac:dyDescent="0.2">
      <c r="A14" s="37"/>
      <c r="B14" s="40" t="s">
        <v>36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18" ht="15.75" x14ac:dyDescent="0.2">
      <c r="A15" s="35">
        <v>3</v>
      </c>
      <c r="B15" s="38" t="s">
        <v>37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18" ht="63" x14ac:dyDescent="0.2">
      <c r="A16" s="36"/>
      <c r="B16" s="27" t="s">
        <v>38</v>
      </c>
      <c r="C16" s="27" t="s">
        <v>39</v>
      </c>
      <c r="D16" s="27">
        <v>2410082955</v>
      </c>
      <c r="E16" s="27" t="s">
        <v>40</v>
      </c>
      <c r="F16" s="27" t="s">
        <v>22</v>
      </c>
      <c r="G16" s="2" t="s">
        <v>41</v>
      </c>
      <c r="H16" s="2" t="s">
        <v>24</v>
      </c>
      <c r="I16" s="4">
        <v>100</v>
      </c>
      <c r="J16" s="2" t="s">
        <v>42</v>
      </c>
      <c r="K16" s="5">
        <v>200</v>
      </c>
      <c r="L16" s="6">
        <v>1200</v>
      </c>
      <c r="M16" s="7">
        <f>L16*K16</f>
        <v>240000</v>
      </c>
      <c r="N16" s="8">
        <f>M16*1.17</f>
        <v>280800</v>
      </c>
      <c r="O16" s="28" t="s">
        <v>43</v>
      </c>
      <c r="P16" s="28" t="s">
        <v>27</v>
      </c>
      <c r="Q16" s="9"/>
      <c r="R16" s="18">
        <f>N16*(100-Q16)/100</f>
        <v>280800</v>
      </c>
    </row>
    <row r="17" spans="1:18" ht="15.75" customHeight="1" x14ac:dyDescent="0.2">
      <c r="A17" s="37"/>
      <c r="B17" s="40" t="s">
        <v>44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18" ht="15.75" x14ac:dyDescent="0.2">
      <c r="A18" s="35">
        <v>4</v>
      </c>
      <c r="B18" s="38" t="s">
        <v>45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 ht="30" x14ac:dyDescent="0.2">
      <c r="A19" s="36"/>
      <c r="B19" s="51" t="s">
        <v>46</v>
      </c>
      <c r="C19" s="51" t="s">
        <v>39</v>
      </c>
      <c r="D19" s="51">
        <v>2410082955</v>
      </c>
      <c r="E19" s="51" t="s">
        <v>40</v>
      </c>
      <c r="F19" s="51" t="s">
        <v>22</v>
      </c>
      <c r="G19" s="20" t="s">
        <v>47</v>
      </c>
      <c r="H19" s="20" t="s">
        <v>24</v>
      </c>
      <c r="I19" s="26">
        <v>100</v>
      </c>
      <c r="J19" s="20" t="s">
        <v>42</v>
      </c>
      <c r="K19" s="22">
        <v>50000</v>
      </c>
      <c r="L19" s="23">
        <v>1</v>
      </c>
      <c r="M19" s="24">
        <f>L19*K19</f>
        <v>50000</v>
      </c>
      <c r="N19" s="16">
        <f>M19*1.17</f>
        <v>58500</v>
      </c>
      <c r="O19" s="52" t="s">
        <v>48</v>
      </c>
      <c r="P19" s="52"/>
      <c r="Q19" s="53"/>
      <c r="R19" s="54">
        <f>N19*(100-Q19)/100</f>
        <v>58500</v>
      </c>
    </row>
    <row r="20" spans="1:18" ht="15.75" customHeight="1" x14ac:dyDescent="0.2">
      <c r="A20" s="37"/>
      <c r="B20" s="40" t="s">
        <v>49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</row>
    <row r="21" spans="1:18" ht="15.75" x14ac:dyDescent="0.2">
      <c r="A21" s="35">
        <v>5</v>
      </c>
      <c r="B21" s="38" t="s">
        <v>50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141.75" x14ac:dyDescent="0.2">
      <c r="A22" s="36"/>
      <c r="B22" s="27" t="s">
        <v>51</v>
      </c>
      <c r="C22" s="27" t="s">
        <v>39</v>
      </c>
      <c r="D22" s="27">
        <v>2410082955</v>
      </c>
      <c r="E22" s="27" t="s">
        <v>40</v>
      </c>
      <c r="F22" s="27" t="s">
        <v>22</v>
      </c>
      <c r="G22" s="2" t="s">
        <v>52</v>
      </c>
      <c r="H22" s="2" t="s">
        <v>24</v>
      </c>
      <c r="I22" s="4">
        <v>100</v>
      </c>
      <c r="J22" s="2" t="s">
        <v>42</v>
      </c>
      <c r="K22" s="5">
        <v>42000</v>
      </c>
      <c r="L22" s="6">
        <v>1</v>
      </c>
      <c r="M22" s="7">
        <f>L22*K22</f>
        <v>42000</v>
      </c>
      <c r="N22" s="8">
        <f>M22*1.17</f>
        <v>49140</v>
      </c>
      <c r="O22" s="28" t="s">
        <v>43</v>
      </c>
      <c r="P22" s="28" t="s">
        <v>53</v>
      </c>
      <c r="Q22" s="9"/>
      <c r="R22" s="18">
        <f>N22*(100-Q22)/100</f>
        <v>49140</v>
      </c>
    </row>
    <row r="23" spans="1:18" ht="15.75" customHeight="1" x14ac:dyDescent="0.2">
      <c r="A23" s="37"/>
      <c r="B23" s="40" t="s">
        <v>54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18" ht="15.75" x14ac:dyDescent="0.2">
      <c r="A24" s="35">
        <v>6</v>
      </c>
      <c r="B24" s="38" t="s">
        <v>55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18" ht="15.75" customHeight="1" x14ac:dyDescent="0.2">
      <c r="A25" s="36"/>
      <c r="B25" s="45" t="s">
        <v>56</v>
      </c>
      <c r="C25" s="45" t="s">
        <v>39</v>
      </c>
      <c r="D25" s="45">
        <v>23005</v>
      </c>
      <c r="E25" s="45" t="s">
        <v>57</v>
      </c>
      <c r="F25" s="45" t="s">
        <v>22</v>
      </c>
      <c r="G25" s="2" t="s">
        <v>58</v>
      </c>
      <c r="H25" s="3" t="s">
        <v>24</v>
      </c>
      <c r="I25" s="4">
        <v>100</v>
      </c>
      <c r="J25" s="2" t="s">
        <v>42</v>
      </c>
      <c r="K25" s="5">
        <v>26000</v>
      </c>
      <c r="L25" s="6">
        <v>1</v>
      </c>
      <c r="M25" s="7">
        <f>L25*K25</f>
        <v>26000</v>
      </c>
      <c r="N25" s="8">
        <f>M25*1.17</f>
        <v>30419.999999999996</v>
      </c>
      <c r="O25" s="42" t="s">
        <v>26</v>
      </c>
      <c r="P25" s="42" t="s">
        <v>27</v>
      </c>
      <c r="Q25" s="9"/>
      <c r="R25" s="18">
        <f>N25*(100-Q25)/100</f>
        <v>30419.999999999996</v>
      </c>
    </row>
    <row r="26" spans="1:18" ht="15.75" x14ac:dyDescent="0.2">
      <c r="A26" s="36"/>
      <c r="B26" s="46"/>
      <c r="C26" s="46"/>
      <c r="D26" s="46"/>
      <c r="E26" s="46"/>
      <c r="F26" s="46"/>
      <c r="G26" s="19" t="s">
        <v>59</v>
      </c>
      <c r="H26" s="29" t="s">
        <v>24</v>
      </c>
      <c r="I26" s="21">
        <v>79</v>
      </c>
      <c r="J26" s="20" t="s">
        <v>42</v>
      </c>
      <c r="K26" s="22">
        <v>37000</v>
      </c>
      <c r="L26" s="23">
        <v>1</v>
      </c>
      <c r="M26" s="24">
        <f>L26*K26</f>
        <v>37000</v>
      </c>
      <c r="N26" s="16">
        <f t="shared" ref="N26:N28" si="4">M26*1.17</f>
        <v>43290</v>
      </c>
      <c r="O26" s="43"/>
      <c r="P26" s="43"/>
      <c r="Q26" s="17"/>
      <c r="R26" s="25"/>
    </row>
    <row r="27" spans="1:18" ht="15.75" x14ac:dyDescent="0.2">
      <c r="A27" s="36"/>
      <c r="B27" s="46"/>
      <c r="C27" s="46"/>
      <c r="D27" s="46"/>
      <c r="E27" s="46"/>
      <c r="F27" s="46"/>
      <c r="G27" s="20" t="s">
        <v>60</v>
      </c>
      <c r="H27" s="29" t="s">
        <v>24</v>
      </c>
      <c r="I27" s="26">
        <v>78</v>
      </c>
      <c r="J27" s="20" t="s">
        <v>42</v>
      </c>
      <c r="K27" s="22">
        <v>38259</v>
      </c>
      <c r="L27" s="23">
        <v>1</v>
      </c>
      <c r="M27" s="24">
        <f t="shared" ref="M27:M28" si="5">L27*K27</f>
        <v>38259</v>
      </c>
      <c r="N27" s="16">
        <f t="shared" si="4"/>
        <v>44763.03</v>
      </c>
      <c r="O27" s="43"/>
      <c r="P27" s="43"/>
      <c r="Q27" s="17"/>
      <c r="R27" s="25"/>
    </row>
    <row r="28" spans="1:18" ht="15.75" x14ac:dyDescent="0.2">
      <c r="A28" s="36"/>
      <c r="B28" s="47"/>
      <c r="C28" s="47"/>
      <c r="D28" s="47"/>
      <c r="E28" s="47"/>
      <c r="F28" s="47"/>
      <c r="G28" s="20" t="s">
        <v>61</v>
      </c>
      <c r="H28" s="29" t="s">
        <v>24</v>
      </c>
      <c r="I28" s="21">
        <v>72</v>
      </c>
      <c r="J28" s="20" t="s">
        <v>42</v>
      </c>
      <c r="K28" s="22">
        <v>43800</v>
      </c>
      <c r="L28" s="23">
        <v>1</v>
      </c>
      <c r="M28" s="24">
        <f t="shared" si="5"/>
        <v>43800</v>
      </c>
      <c r="N28" s="16">
        <f t="shared" si="4"/>
        <v>51246</v>
      </c>
      <c r="O28" s="44"/>
      <c r="P28" s="44"/>
      <c r="Q28" s="17"/>
      <c r="R28" s="25"/>
    </row>
    <row r="29" spans="1:18" ht="15.75" customHeight="1" x14ac:dyDescent="0.2">
      <c r="A29" s="37"/>
      <c r="B29" s="40" t="s">
        <v>62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18" ht="15.75" x14ac:dyDescent="0.2">
      <c r="A30" s="35">
        <v>7</v>
      </c>
      <c r="B30" s="38" t="s">
        <v>63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18" ht="15.75" customHeight="1" x14ac:dyDescent="0.2">
      <c r="A31" s="36"/>
      <c r="B31" s="45" t="s">
        <v>64</v>
      </c>
      <c r="C31" s="45" t="s">
        <v>39</v>
      </c>
      <c r="D31" s="45">
        <v>23005</v>
      </c>
      <c r="E31" s="45" t="s">
        <v>65</v>
      </c>
      <c r="F31" s="45" t="s">
        <v>22</v>
      </c>
      <c r="G31" s="2" t="s">
        <v>66</v>
      </c>
      <c r="H31" s="3" t="s">
        <v>24</v>
      </c>
      <c r="I31" s="4">
        <v>100</v>
      </c>
      <c r="J31" s="2" t="s">
        <v>42</v>
      </c>
      <c r="K31" s="5">
        <v>13500</v>
      </c>
      <c r="L31" s="6">
        <v>1</v>
      </c>
      <c r="M31" s="7">
        <f>L31*K31</f>
        <v>13500</v>
      </c>
      <c r="N31" s="8">
        <f>M31*1.17</f>
        <v>15794.999999999998</v>
      </c>
      <c r="O31" s="42" t="s">
        <v>26</v>
      </c>
      <c r="P31" s="42" t="s">
        <v>67</v>
      </c>
      <c r="Q31" s="9"/>
      <c r="R31" s="18">
        <f>N31*(100-Q31)/100</f>
        <v>15794.999999999998</v>
      </c>
    </row>
    <row r="32" spans="1:18" ht="15.75" x14ac:dyDescent="0.2">
      <c r="A32" s="36"/>
      <c r="B32" s="46"/>
      <c r="C32" s="46"/>
      <c r="D32" s="46"/>
      <c r="E32" s="46"/>
      <c r="F32" s="46"/>
      <c r="G32" s="19" t="s">
        <v>68</v>
      </c>
      <c r="H32" s="29" t="s">
        <v>24</v>
      </c>
      <c r="I32" s="21">
        <v>69</v>
      </c>
      <c r="J32" s="20" t="s">
        <v>42</v>
      </c>
      <c r="K32" s="22">
        <v>24000</v>
      </c>
      <c r="L32" s="23">
        <v>1</v>
      </c>
      <c r="M32" s="24">
        <f>L32*K32</f>
        <v>24000</v>
      </c>
      <c r="N32" s="16">
        <f t="shared" ref="N32:N33" si="6">M32*1.17</f>
        <v>28080</v>
      </c>
      <c r="O32" s="43"/>
      <c r="P32" s="43"/>
      <c r="Q32" s="17"/>
      <c r="R32" s="25"/>
    </row>
    <row r="33" spans="1:18" ht="15.75" x14ac:dyDescent="0.2">
      <c r="A33" s="36"/>
      <c r="B33" s="47"/>
      <c r="C33" s="47"/>
      <c r="D33" s="47"/>
      <c r="E33" s="47"/>
      <c r="F33" s="47"/>
      <c r="G33" s="20" t="s">
        <v>69</v>
      </c>
      <c r="H33" s="29" t="s">
        <v>24</v>
      </c>
      <c r="I33" s="26">
        <v>49</v>
      </c>
      <c r="J33" s="20" t="s">
        <v>42</v>
      </c>
      <c r="K33" s="22">
        <v>49800</v>
      </c>
      <c r="L33" s="23">
        <v>1</v>
      </c>
      <c r="M33" s="24">
        <f t="shared" ref="M33" si="7">L33*K33</f>
        <v>49800</v>
      </c>
      <c r="N33" s="16">
        <f t="shared" si="6"/>
        <v>58266</v>
      </c>
      <c r="O33" s="44"/>
      <c r="P33" s="44"/>
      <c r="Q33" s="17"/>
      <c r="R33" s="25"/>
    </row>
    <row r="34" spans="1:18" ht="15.75" customHeight="1" x14ac:dyDescent="0.2">
      <c r="A34" s="37"/>
      <c r="B34" s="40" t="s">
        <v>70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8" ht="15.75" x14ac:dyDescent="0.2">
      <c r="A35" s="35">
        <v>8</v>
      </c>
      <c r="B35" s="38" t="s">
        <v>71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1:18" ht="63" x14ac:dyDescent="0.2">
      <c r="A36" s="36"/>
      <c r="B36" s="27" t="s">
        <v>72</v>
      </c>
      <c r="C36" s="27" t="s">
        <v>20</v>
      </c>
      <c r="D36" s="27" t="s">
        <v>73</v>
      </c>
      <c r="E36" s="27" t="s">
        <v>21</v>
      </c>
      <c r="F36" s="27" t="s">
        <v>22</v>
      </c>
      <c r="G36" s="2" t="s">
        <v>74</v>
      </c>
      <c r="H36" s="2" t="s">
        <v>24</v>
      </c>
      <c r="I36" s="4">
        <v>100</v>
      </c>
      <c r="J36" s="2" t="s">
        <v>75</v>
      </c>
      <c r="K36" s="5">
        <v>290</v>
      </c>
      <c r="L36" s="6">
        <v>315</v>
      </c>
      <c r="M36" s="7">
        <f>L36*K36</f>
        <v>91350</v>
      </c>
      <c r="N36" s="8">
        <f>M36*1.17</f>
        <v>106879.5</v>
      </c>
      <c r="O36" s="28" t="s">
        <v>43</v>
      </c>
      <c r="P36" s="28" t="s">
        <v>27</v>
      </c>
      <c r="Q36" s="9"/>
      <c r="R36" s="18">
        <f>N36*(100-Q36)/100</f>
        <v>106879.5</v>
      </c>
    </row>
    <row r="37" spans="1:18" ht="15.75" customHeight="1" x14ac:dyDescent="0.2">
      <c r="A37" s="37"/>
      <c r="B37" s="40" t="s">
        <v>76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 ht="15.75" x14ac:dyDescent="0.2">
      <c r="A38" s="35">
        <v>9</v>
      </c>
      <c r="B38" s="38" t="s">
        <v>77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18" ht="63" x14ac:dyDescent="0.2">
      <c r="A39" s="36"/>
      <c r="B39" s="27" t="s">
        <v>78</v>
      </c>
      <c r="C39" s="27" t="s">
        <v>20</v>
      </c>
      <c r="D39" s="27" t="s">
        <v>73</v>
      </c>
      <c r="E39" s="27" t="s">
        <v>79</v>
      </c>
      <c r="F39" s="27" t="s">
        <v>22</v>
      </c>
      <c r="G39" s="2" t="s">
        <v>80</v>
      </c>
      <c r="H39" s="2" t="s">
        <v>24</v>
      </c>
      <c r="I39" s="4">
        <v>100</v>
      </c>
      <c r="J39" s="2" t="s">
        <v>75</v>
      </c>
      <c r="K39" s="5">
        <v>290</v>
      </c>
      <c r="L39" s="6">
        <v>1900</v>
      </c>
      <c r="M39" s="7">
        <f>L39*K39</f>
        <v>551000</v>
      </c>
      <c r="N39" s="8">
        <f>M39*1.17</f>
        <v>644670</v>
      </c>
      <c r="O39" s="28" t="s">
        <v>26</v>
      </c>
      <c r="P39" s="28" t="s">
        <v>27</v>
      </c>
      <c r="Q39" s="9"/>
      <c r="R39" s="18">
        <f>N39*(100-Q39)/100</f>
        <v>644670</v>
      </c>
    </row>
    <row r="40" spans="1:18" ht="15.75" customHeight="1" x14ac:dyDescent="0.2">
      <c r="A40" s="37"/>
      <c r="B40" s="40" t="s">
        <v>81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1:18" ht="15.75" x14ac:dyDescent="0.2">
      <c r="A41" s="35">
        <v>10</v>
      </c>
      <c r="B41" s="38" t="s">
        <v>82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18" ht="63" x14ac:dyDescent="0.2">
      <c r="A42" s="36"/>
      <c r="B42" s="27" t="s">
        <v>83</v>
      </c>
      <c r="C42" s="27" t="s">
        <v>20</v>
      </c>
      <c r="D42" s="27" t="s">
        <v>73</v>
      </c>
      <c r="E42" s="27" t="s">
        <v>84</v>
      </c>
      <c r="F42" s="27" t="s">
        <v>22</v>
      </c>
      <c r="G42" s="2" t="s">
        <v>85</v>
      </c>
      <c r="H42" s="2" t="s">
        <v>24</v>
      </c>
      <c r="I42" s="4">
        <v>100</v>
      </c>
      <c r="J42" s="2" t="s">
        <v>75</v>
      </c>
      <c r="K42" s="5">
        <v>290</v>
      </c>
      <c r="L42" s="6">
        <v>230</v>
      </c>
      <c r="M42" s="7">
        <f>L42*K42</f>
        <v>66700</v>
      </c>
      <c r="N42" s="8">
        <f>M42*1.17</f>
        <v>78039</v>
      </c>
      <c r="O42" s="28" t="s">
        <v>26</v>
      </c>
      <c r="P42" s="28" t="s">
        <v>27</v>
      </c>
      <c r="Q42" s="9"/>
      <c r="R42" s="18">
        <f>N42*(100-Q42)/100</f>
        <v>78039</v>
      </c>
    </row>
    <row r="43" spans="1:18" ht="15.75" customHeight="1" x14ac:dyDescent="0.2">
      <c r="A43" s="37"/>
      <c r="B43" s="40" t="s">
        <v>86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1:18" ht="15.75" x14ac:dyDescent="0.2">
      <c r="A44" s="35">
        <v>11</v>
      </c>
      <c r="B44" s="38" t="s">
        <v>87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63" x14ac:dyDescent="0.2">
      <c r="A45" s="36"/>
      <c r="B45" s="27" t="s">
        <v>88</v>
      </c>
      <c r="C45" s="27" t="s">
        <v>20</v>
      </c>
      <c r="D45" s="27" t="s">
        <v>73</v>
      </c>
      <c r="E45" s="27" t="s">
        <v>89</v>
      </c>
      <c r="F45" s="27" t="s">
        <v>22</v>
      </c>
      <c r="G45" s="2" t="s">
        <v>90</v>
      </c>
      <c r="H45" s="2" t="s">
        <v>24</v>
      </c>
      <c r="I45" s="4">
        <v>100</v>
      </c>
      <c r="J45" s="2" t="s">
        <v>75</v>
      </c>
      <c r="K45" s="5">
        <v>290</v>
      </c>
      <c r="L45" s="6">
        <v>300</v>
      </c>
      <c r="M45" s="7">
        <f>L45*K45</f>
        <v>87000</v>
      </c>
      <c r="N45" s="8">
        <f>M45*1.17</f>
        <v>101790</v>
      </c>
      <c r="O45" s="28" t="s">
        <v>26</v>
      </c>
      <c r="P45" s="28" t="s">
        <v>27</v>
      </c>
      <c r="Q45" s="9"/>
      <c r="R45" s="18">
        <f>N45*(100-Q45)/100</f>
        <v>101790</v>
      </c>
    </row>
    <row r="46" spans="1:18" ht="15.75" customHeight="1" x14ac:dyDescent="0.2">
      <c r="A46" s="37"/>
      <c r="B46" s="40" t="s">
        <v>91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</row>
    <row r="48" spans="1:18" ht="18" x14ac:dyDescent="0.25">
      <c r="A48" s="55" t="s">
        <v>92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1"/>
      <c r="M48" s="32"/>
      <c r="N48" s="33"/>
      <c r="Q48" s="34"/>
      <c r="R4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2025-01-02T07:59:36Z</dcterms:created>
  <dcterms:modified xsi:type="dcterms:W3CDTF">2025-01-05T23:21:12Z</dcterms:modified>
</cp:coreProperties>
</file>