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3E7C1CCE-2830-48E4-BBB8-299297715043}" xr6:coauthVersionLast="47" xr6:coauthVersionMax="47" xr10:uidLastSave="{00000000-0000-0000-0000-000000000000}"/>
  <bookViews>
    <workbookView xWindow="-108" yWindow="-108" windowWidth="23256" windowHeight="12576" xr2:uid="{A6EAF367-51CE-4526-BF92-043D7238185D}"/>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N25" i="1" s="1"/>
  <c r="M24" i="1"/>
  <c r="N24" i="1" s="1"/>
  <c r="M23" i="1"/>
  <c r="N23" i="1" s="1"/>
  <c r="R23" i="1" s="1"/>
  <c r="N20" i="1"/>
  <c r="R20" i="1" s="1"/>
  <c r="M17" i="1"/>
  <c r="N17" i="1" s="1"/>
  <c r="R17" i="1" s="1"/>
  <c r="M14" i="1"/>
  <c r="N14" i="1" s="1"/>
  <c r="M13" i="1"/>
  <c r="N13" i="1" s="1"/>
  <c r="M12" i="1"/>
  <c r="N12" i="1" s="1"/>
  <c r="K11" i="1"/>
  <c r="M11" i="1" s="1"/>
  <c r="N11" i="1" s="1"/>
  <c r="R11" i="1" s="1"/>
  <c r="M8" i="1"/>
  <c r="N8" i="1" s="1"/>
  <c r="R8" i="1" s="1"/>
  <c r="M5" i="1"/>
  <c r="N5" i="1" s="1"/>
  <c r="R5" i="1" s="1"/>
</calcChain>
</file>

<file path=xl/sharedStrings.xml><?xml version="1.0" encoding="utf-8"?>
<sst xmlns="http://schemas.openxmlformats.org/spreadsheetml/2006/main" count="104" uniqueCount="84">
  <si>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</si>
  <si>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</si>
  <si>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</si>
  <si>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</si>
  <si>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</si>
  <si>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</si>
  <si>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</si>
  <si>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</si>
  <si>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</si>
  <si>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</si>
  <si>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</si>
  <si>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</si>
  <si>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</si>
  <si>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</si>
  <si>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</si>
  <si>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</si>
  <si>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</si>
  <si>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</si>
  <si>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כן</t>
  </si>
  <si>
    <t>סכום קבוע</t>
  </si>
  <si>
    <t>אושרה ההצעה לפי סעיף 3.20 לנוהל התקשרויות</t>
  </si>
  <si>
    <t xml:space="preserve">אושר פה אחד </t>
  </si>
  <si>
    <t>הדס שרעבי מנהלת מח' חינוך על יסודי</t>
  </si>
  <si>
    <t>יעוץ חינוכי</t>
  </si>
  <si>
    <t>חינוך</t>
  </si>
  <si>
    <t>לא</t>
  </si>
  <si>
    <t>סכום שעתי</t>
  </si>
  <si>
    <t>סכום לפרויקט</t>
  </si>
  <si>
    <t>יורד מסדר היום</t>
  </si>
  <si>
    <t>אושר פה אחד</t>
  </si>
  <si>
    <t>הדרכת הרכב מוזיקלי בתיכון שמיר</t>
  </si>
  <si>
    <t>הנדסה</t>
  </si>
  <si>
    <t>אושרה ההצעה עם הציון המשוקלל הגבוה ביותר</t>
  </si>
  <si>
    <t>הרינו מאשרים כי כל הנושאים מועלים מאושרים כפטורים ממכרז לפי תקנה 3(8) לתקנות העיריות (מכרזים) תשמ"ח-1987 וכי הועדה סבורה כי אין להם עדיפות למכרז פומבי</t>
  </si>
  <si>
    <t>אושרה ההצעה להגדלה לפי סעיף 3.21 לנוהל התקשרויות</t>
  </si>
  <si>
    <t>משתתפים: יובל בודניצקי - מנכ"ל העירייה  צחי בן אדרת-גזבר העירייה, עו"ד ענת סמסונוב - לשכה משפטית, רחלי רם - רכזת הוועדה, מהנדסת העיר- עליזה זיידלר גרנות, מנהלים רלוונטים</t>
  </si>
  <si>
    <t>בני גריינימן</t>
  </si>
  <si>
    <t>יעוץ משפטי</t>
  </si>
  <si>
    <t>פרוטוקול  ועדת התקשרויות   מס' 2024-29  תאריך:26/11/24(הנדסה/כללי)</t>
  </si>
  <si>
    <t xml:space="preserve">החלטה מס'-2024-29-1 </t>
  </si>
  <si>
    <t>ייעוץ ניהול תכנון אגף תכנון ואדריכלית העיר</t>
  </si>
  <si>
    <t>מיכל שרייבר אדריכלית העירייה</t>
  </si>
  <si>
    <t>44014  / 1731000752</t>
  </si>
  <si>
    <t>יעוץ אדריכלי</t>
  </si>
  <si>
    <t xml:space="preserve">שרון שפר </t>
  </si>
  <si>
    <t xml:space="preserve">לא אושר </t>
  </si>
  <si>
    <t xml:space="preserve">לאור סיום עבודת  האדריכלית מיכל שרייבר, נדרשים לשירותי יעוץ  של יועצת מומחית לניהול אגפי תכנון והליכי תכנון אשר תוכל להניע במיידית להמשך הליכים קיימים ולעזור בעת קליטת אדריכל עיר חדש לעירייה 
כולל המשך עבודה על תכנית הפיתוח קריית הצעירים וקידומה הדחוף של התכנית המתקנת תמל 1088 א לותמ"ל , תכנית בית העלמין ועוד. שרון עזבה את תפקיד אדריכלית העיר בראשון לציון
 לפני מספר חודשים ויש לה בקיאות ומקצוענות בכל ההליכיםהמקומדמים היום באגף התכנון לרבות הכרות מקצועית מוקדמת עם העיר כפר סבא.
לאחר מספר ניסיונות שלא צלחו לקבל הצעות מחיר נוספות מאדריכלים מנוסים בתחום התכנון העירוני וההתחדשות העירונית  
מצ"ב הצעת יחיד </t>
  </si>
  <si>
    <t xml:space="preserve">החלטה מס'-2024-29-2 </t>
  </si>
  <si>
    <t>הגדלה - מתן שירות ייעוץ אקוסטי לועדה המקומית לתכנון ובניה בהתאם להחלטת ועדת ערר</t>
  </si>
  <si>
    <t>הועדה המקומית לתכנון ובניה כפר סבא 
צבי וכליס</t>
  </si>
  <si>
    <t>יעוץ אקוסטי</t>
  </si>
  <si>
    <t>אתוס אדריכלות ותכנון סביבה</t>
  </si>
  <si>
    <t xml:space="preserve">החלטה תוקנה בפרוטווקל אחר 2024-31 סבב מייחלים </t>
  </si>
  <si>
    <t>עפ"י החוזה, על חברת אתוס אדריכלות ותכנון סביבה לבצע שתי בדיקות. בדיקה אחת בוצעה. נותרה לביצוע בדיקה שנייה והתושבים הגרים בסמוך למלר"ד בי"ח מאיר מבקשים להוסיף בדיקה לבדיקה שנותרה. יוצא, שצריך לבצע שתי בדיקות.
הגדלה ראשונה . בקשה קודמת ועדת תהקשרויות 2024-19.1 22.7.24</t>
  </si>
  <si>
    <t>החלטה מס' 2024-29-3</t>
  </si>
  <si>
    <t>שיתוף ציבור עבור תכנית אסטרטגית להצללה וייעור עירוני</t>
  </si>
  <si>
    <t>סמדר אדרעי מנהלת מחלקת אנליטיקה ומחקר אסטרטגי</t>
  </si>
  <si>
    <t>יעוץ בתחום שיתוף ציבור</t>
  </si>
  <si>
    <t>תכנון אסטרטגי ושיתופיות</t>
  </si>
  <si>
    <t>בילד</t>
  </si>
  <si>
    <t>אואה</t>
  </si>
  <si>
    <t>ויאפלן</t>
  </si>
  <si>
    <t>קשרי קהילה</t>
  </si>
  <si>
    <t xml:space="preserve">העסקת היועץ נדרשת לליווי תהליך מקצועי בתחום תוכן עבורו אין נושא תפקיד ברשות. מדובר בבעל מקצוע מומחה, אשר שרותיו הנשכרים על ידי העירייה דורשים ידע, 
התמחות מיוחדת או יחסי אמון מיוחדים, ולפיכך יכולים לקבל פטור מביצוע הליכי מכרז על פי תקנה 3(8) לתקנות העיריות (מכרזים), תשמ"ח-1987.
נשלחה בקשה להצעת מחיר ל 4 מציעים שונים
הוגשו 4 הצעות
</t>
  </si>
  <si>
    <t>החלטה מס'-2024-29-4</t>
  </si>
  <si>
    <r>
      <rPr>
        <b/>
        <sz val="12"/>
        <rFont val="Arial"/>
        <family val="2"/>
      </rPr>
      <t>הגדלה</t>
    </r>
    <r>
      <rPr>
        <sz val="12"/>
        <rFont val="Arial"/>
        <family val="2"/>
      </rPr>
      <t>- ייעוץ אסטרטגי בנושא מאבק בתחנת הכוח</t>
    </r>
  </si>
  <si>
    <t>יובל בודניצקי-מנכ"ל העירייה</t>
  </si>
  <si>
    <t>יעוץ תחנות הכוח</t>
  </si>
  <si>
    <t>מנכ"ל העירייה</t>
  </si>
  <si>
    <t>קבינט</t>
  </si>
  <si>
    <t>סכום חודשי</t>
  </si>
  <si>
    <t>מדובר בהסכם קיים ליעוץ במאבק בתחנת הכוח, אין רציונאל בהחלפת היועץ בשלב הזה. תוקף ההסכם  מתסיים בסוף דצמ' 2024 ולכן נדרשת הארכה.מדובר בפרויקט / עבודת המשך לעבודה שבוצעה בעבר ע"י יועץ מסוים
 והחלפתו בשלב זה לא תעמוד עם שמירת האינטרסים של העירייה 
הגדלה מס' 5</t>
  </si>
  <si>
    <t xml:space="preserve">החלטה מס'-2024-29-5 </t>
  </si>
  <si>
    <t xml:space="preserve">שירותי יעוץ משפטי: בקשה לדחיית מועד תשלוומים בהתאם לצו המטרו </t>
  </si>
  <si>
    <t xml:space="preserve">יועמ"ש עו"ד אלון בן זקן </t>
  </si>
  <si>
    <t>יועמ"ש</t>
  </si>
  <si>
    <t>עו" שרקון</t>
  </si>
  <si>
    <t xml:space="preserve">אושר פה אחד
הסכום מתחלק בין חמש רשויות:
הרצליה רעננה הוד השרון כפר סבא,מועצה אזורית דרום השרון </t>
  </si>
  <si>
    <t xml:space="preserve">החלטה תוקנה בפרוטוקול אחר 2024-31 </t>
  </si>
  <si>
    <t>ייעוץ משפטי : בקשה לדחיית מועד תשלומים בהתאם לצו המטרו, הכנת מכתב מענה מפורט ומנומק למשרד האוצר בנוגע לדחיית תשלומים שיש להעביר לאוצר המדינה החל מיום 01/09/2024, 
בהתאם לצו רכבת תחתית ( מטרו) , לרבות הגשת עתירה בעניין ככל ותידרש במקרה של דחיית הבקשה. מדובר בייעוץ משפטי עבור 5 רשויות יחד. 
 מדובר בייעוץ משפטי שמתחלק בין : מועצה אזורית דרום השרון, עיריית הוד השרון, עיריית כפר סבא, עיריית רעננה ועיריית הרצליה</t>
  </si>
  <si>
    <t>החלטה מס' 2024-29-6</t>
  </si>
  <si>
    <t>ינון טל</t>
  </si>
  <si>
    <t>יונתן שחר</t>
  </si>
  <si>
    <t xml:space="preserve">מנחה הרכבים מקצועי ומיומן, קושי למציאתמדריכים  מקצועיים ומיומנים למוסיקה המוכנים ללמד בתיכון.מבקשים להעסיק את ינון טל החל מ- 01.09.24-20.06.25. בהדרכת הרכבים מוסיקליים בתיכון שמיר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</si>
</sst>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4"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2"/>
      <color theme="1"/>
      <name val="Arial"/>
      <family val="2"/>
    </font>
    <font>
      <sz val="12"/>
      <color theme="1"/>
      <name val="Arial"/>
      <family val="2"/>
      <scheme val="minor"/>
    </font>
    <font>
      <sz val="12"/>
      <name val="Arial"/>
      <family val="2"/>
      <scheme val="minor"/>
    </font>
    <font>
      <b/>
      <sz val="14"/>
      <name val="Arial"/>
      <family val="2"/>
      <scheme val="minor"/>
    </font>
    <font>
      <b/>
      <sz val="12"/>
      <name val="Arial"/>
      <family val="2"/>
      <scheme val="minor"/>
    </font>
    <font>
      <sz val="11"/>
      <color rgb="FFFF0000"/>
      <name val="Arial"/>
      <family val="2"/>
      <scheme val="minor"/>
    </font>
    <font>
      <b/>
      <sz val="11"/>
      <color rgb="FFFF0000"/>
      <name val="Arial"/>
      <family val="2"/>
      <scheme val="minor"/>
    </font>
  </fonts>
  <fills count="6">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5" tint="0.39997558519241921"/>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98">
    <xf numFmtId="0" fontId="0" fillId="0" borderId="0" xfId="0"/>
    <xf numFmtId="0" fontId="6" fillId="3" borderId="1" xfId="0" applyFont="1" applyFill="1" applyBorder="1" applyAlignment="1">
      <alignment horizontal="center" vertical="center" wrapText="1" readingOrder="2"/>
    </xf>
    <xf numFmtId="0" fontId="6" fillId="0" borderId="7" xfId="0" applyFont="1" applyBorder="1" applyAlignment="1">
      <alignment horizontal="center" vertical="center" wrapText="1" readingOrder="2"/>
    </xf>
    <xf numFmtId="164" fontId="6" fillId="0" borderId="7" xfId="0" applyNumberFormat="1" applyFont="1" applyBorder="1" applyAlignment="1">
      <alignment horizontal="center" vertical="center" wrapText="1" readingOrder="2"/>
    </xf>
    <xf numFmtId="4" fontId="6" fillId="0" borderId="7" xfId="0" applyNumberFormat="1" applyFont="1" applyBorder="1" applyAlignment="1">
      <alignment horizontal="center" vertical="center" wrapText="1" readingOrder="2"/>
    </xf>
    <xf numFmtId="49" fontId="5" fillId="3" borderId="2" xfId="0" applyNumberFormat="1" applyFont="1" applyFill="1" applyBorder="1" applyAlignment="1">
      <alignment vertical="center" readingOrder="2"/>
    </xf>
    <xf numFmtId="49" fontId="5" fillId="3" borderId="3" xfId="0" applyNumberFormat="1" applyFont="1" applyFill="1" applyBorder="1" applyAlignment="1">
      <alignment vertical="center" readingOrder="2"/>
    </xf>
    <xf numFmtId="0" fontId="6" fillId="3" borderId="1" xfId="0" applyFont="1" applyFill="1" applyBorder="1" applyAlignment="1">
      <alignment vertical="center" wrapText="1" readingOrder="2"/>
    </xf>
    <xf numFmtId="0" fontId="6" fillId="3" borderId="5" xfId="0" applyFont="1" applyFill="1" applyBorder="1" applyAlignment="1">
      <alignment vertical="center" wrapText="1" readingOrder="2"/>
    </xf>
    <xf numFmtId="49" fontId="5" fillId="3" borderId="4" xfId="0" applyNumberFormat="1" applyFont="1" applyFill="1" applyBorder="1" applyAlignment="1">
      <alignment vertical="center" readingOrder="2"/>
    </xf>
    <xf numFmtId="0" fontId="0" fillId="0" borderId="0" xfId="0" applyAlignment="1">
      <alignment vertical="top"/>
    </xf>
    <xf numFmtId="0" fontId="5" fillId="0" borderId="5" xfId="0" applyFont="1" applyBorder="1" applyAlignment="1">
      <alignment horizontal="center" vertical="center" wrapText="1" readingOrder="2"/>
    </xf>
    <xf numFmtId="0" fontId="5" fillId="0" borderId="10" xfId="0" applyFont="1" applyBorder="1" applyAlignment="1">
      <alignment horizontal="center" vertical="center" wrapText="1" readingOrder="2"/>
    </xf>
    <xf numFmtId="0" fontId="5" fillId="3" borderId="1" xfId="0" applyFont="1" applyFill="1" applyBorder="1" applyAlignment="1">
      <alignment vertical="center" readingOrder="2"/>
    </xf>
    <xf numFmtId="0" fontId="5" fillId="3" borderId="6" xfId="0" applyFont="1" applyFill="1" applyBorder="1" applyAlignment="1">
      <alignment vertical="center" readingOrder="2"/>
    </xf>
    <xf numFmtId="0" fontId="5" fillId="3" borderId="1" xfId="0" applyFont="1" applyFill="1" applyBorder="1" applyAlignment="1">
      <alignment vertical="center" wrapText="1" readingOrder="2"/>
    </xf>
    <xf numFmtId="0" fontId="6" fillId="3" borderId="12" xfId="0" applyFont="1" applyFill="1" applyBorder="1" applyAlignment="1">
      <alignment readingOrder="2"/>
    </xf>
    <xf numFmtId="0" fontId="6" fillId="3" borderId="1" xfId="0" applyFont="1" applyFill="1" applyBorder="1" applyAlignment="1">
      <alignment readingOrder="2"/>
    </xf>
    <xf numFmtId="164" fontId="5" fillId="4" borderId="1" xfId="0" applyNumberFormat="1" applyFont="1" applyFill="1" applyBorder="1" applyAlignment="1">
      <alignment horizontal="center" vertical="center" wrapText="1" readingOrder="1"/>
    </xf>
    <xf numFmtId="0" fontId="0" fillId="0" borderId="0" xfId="0" applyAlignment="1">
      <alignment readingOrder="1"/>
    </xf>
    <xf numFmtId="0" fontId="5" fillId="3" borderId="1" xfId="0" applyFont="1" applyFill="1" applyBorder="1" applyAlignment="1">
      <alignment horizontal="center" vertical="center" wrapText="1" readingOrder="2"/>
    </xf>
    <xf numFmtId="0" fontId="5" fillId="3" borderId="3" xfId="0" applyFont="1" applyFill="1" applyBorder="1" applyAlignment="1">
      <alignment vertical="center" wrapText="1" readingOrder="2"/>
    </xf>
    <xf numFmtId="0" fontId="5" fillId="3" borderId="5" xfId="0" applyFont="1" applyFill="1" applyBorder="1" applyAlignment="1">
      <alignment vertical="center" wrapText="1" readingOrder="2"/>
    </xf>
    <xf numFmtId="164" fontId="5" fillId="4" borderId="1" xfId="0" applyNumberFormat="1" applyFont="1" applyFill="1" applyBorder="1" applyAlignment="1">
      <alignment vertical="center" wrapText="1" readingOrder="1"/>
    </xf>
    <xf numFmtId="0" fontId="5" fillId="3" borderId="2" xfId="0" applyFont="1" applyFill="1" applyBorder="1" applyAlignment="1">
      <alignment vertical="center" readingOrder="2"/>
    </xf>
    <xf numFmtId="0" fontId="6" fillId="5" borderId="7" xfId="0" applyFont="1" applyFill="1" applyBorder="1" applyAlignment="1">
      <alignment horizontal="center" vertical="center" wrapText="1" readingOrder="2"/>
    </xf>
    <xf numFmtId="164" fontId="6" fillId="5" borderId="7" xfId="0" applyNumberFormat="1" applyFont="1" applyFill="1" applyBorder="1" applyAlignment="1">
      <alignment horizontal="center" vertical="center" wrapText="1" readingOrder="2"/>
    </xf>
    <xf numFmtId="4" fontId="6" fillId="5" borderId="7" xfId="0" applyNumberFormat="1" applyFont="1" applyFill="1" applyBorder="1" applyAlignment="1">
      <alignment horizontal="center" vertical="center" wrapText="1" readingOrder="2"/>
    </xf>
    <xf numFmtId="4" fontId="6" fillId="5" borderId="2" xfId="0" applyNumberFormat="1" applyFont="1" applyFill="1" applyBorder="1" applyAlignment="1">
      <alignment horizontal="center" vertical="center" wrapText="1" readingOrder="2"/>
    </xf>
    <xf numFmtId="4" fontId="5" fillId="4" borderId="2" xfId="0" applyNumberFormat="1" applyFont="1" applyFill="1" applyBorder="1" applyAlignment="1">
      <alignment horizontal="center" vertical="center" wrapText="1" readingOrder="2"/>
    </xf>
    <xf numFmtId="3" fontId="6" fillId="5" borderId="7" xfId="0" applyNumberFormat="1" applyFont="1" applyFill="1" applyBorder="1" applyAlignment="1">
      <alignment horizontal="center" vertical="center" wrapText="1" readingOrder="2"/>
    </xf>
    <xf numFmtId="1" fontId="6" fillId="5" borderId="7" xfId="0" applyNumberFormat="1" applyFont="1" applyFill="1" applyBorder="1" applyAlignment="1">
      <alignment horizontal="center" vertical="center" wrapText="1" readingOrder="2"/>
    </xf>
    <xf numFmtId="3" fontId="6" fillId="0" borderId="7" xfId="0" applyNumberFormat="1" applyFont="1" applyBorder="1" applyAlignment="1">
      <alignment horizontal="center" vertical="center" wrapText="1" readingOrder="2"/>
    </xf>
    <xf numFmtId="1" fontId="6" fillId="0" borderId="7" xfId="0" applyNumberFormat="1" applyFont="1" applyBorder="1" applyAlignment="1">
      <alignment horizontal="center" vertical="center" wrapText="1" readingOrder="2"/>
    </xf>
    <xf numFmtId="4" fontId="6" fillId="0" borderId="2" xfId="0" applyNumberFormat="1" applyFont="1" applyBorder="1" applyAlignment="1">
      <alignment horizontal="center" vertical="center" wrapText="1" readingOrder="2"/>
    </xf>
    <xf numFmtId="0" fontId="6" fillId="3" borderId="8" xfId="0" applyFont="1" applyFill="1" applyBorder="1" applyAlignment="1">
      <alignment readingOrder="2"/>
    </xf>
    <xf numFmtId="0" fontId="6" fillId="3" borderId="5" xfId="0" applyFont="1" applyFill="1" applyBorder="1" applyAlignment="1">
      <alignment readingOrder="2"/>
    </xf>
    <xf numFmtId="0" fontId="5" fillId="3" borderId="5" xfId="0" applyFont="1" applyFill="1" applyBorder="1" applyAlignment="1">
      <alignment vertical="center" readingOrder="2"/>
    </xf>
    <xf numFmtId="0" fontId="10" fillId="0" borderId="0" xfId="0" applyFont="1"/>
    <xf numFmtId="0" fontId="11" fillId="0" borderId="0" xfId="0" applyFont="1"/>
    <xf numFmtId="3" fontId="11" fillId="0" borderId="0" xfId="0" applyNumberFormat="1" applyFont="1"/>
    <xf numFmtId="4" fontId="9" fillId="0" borderId="0" xfId="0" applyNumberFormat="1" applyFont="1"/>
    <xf numFmtId="0" fontId="9" fillId="0" borderId="0" xfId="0" applyFont="1"/>
    <xf numFmtId="0" fontId="5" fillId="3" borderId="4" xfId="0" applyFont="1" applyFill="1" applyBorder="1" applyAlignment="1">
      <alignment vertical="center" wrapText="1" readingOrder="2"/>
    </xf>
    <xf numFmtId="0" fontId="6" fillId="5" borderId="7" xfId="0" applyFont="1" applyFill="1" applyBorder="1" applyAlignment="1">
      <alignment vertical="center" wrapText="1" readingOrder="2"/>
    </xf>
    <xf numFmtId="3" fontId="6" fillId="0" borderId="7" xfId="0" applyNumberFormat="1" applyFont="1" applyBorder="1" applyAlignment="1">
      <alignment vertical="center" wrapText="1" readingOrder="2"/>
    </xf>
    <xf numFmtId="4" fontId="6" fillId="5" borderId="7" xfId="0" applyNumberFormat="1" applyFont="1" applyFill="1" applyBorder="1" applyAlignment="1">
      <alignment vertical="center" wrapText="1" readingOrder="2"/>
    </xf>
    <xf numFmtId="4" fontId="6" fillId="5" borderId="2" xfId="0" applyNumberFormat="1" applyFont="1" applyFill="1" applyBorder="1" applyAlignment="1">
      <alignment vertical="center" wrapText="1" readingOrder="2"/>
    </xf>
    <xf numFmtId="0" fontId="6" fillId="0" borderId="7" xfId="0" applyFont="1" applyBorder="1" applyAlignment="1">
      <alignment vertical="center" wrapText="1" readingOrder="2"/>
    </xf>
    <xf numFmtId="4" fontId="6" fillId="0" borderId="7" xfId="0" applyNumberFormat="1" applyFont="1" applyBorder="1" applyAlignment="1">
      <alignment vertical="center" wrapText="1" readingOrder="2"/>
    </xf>
    <xf numFmtId="4" fontId="6" fillId="0" borderId="2" xfId="0" applyNumberFormat="1" applyFont="1" applyBorder="1" applyAlignment="1">
      <alignment vertical="center" wrapText="1" readingOrder="2"/>
    </xf>
    <xf numFmtId="164" fontId="5" fillId="4" borderId="5" xfId="0" applyNumberFormat="1" applyFont="1" applyFill="1" applyBorder="1" applyAlignment="1">
      <alignment vertical="center" wrapText="1" readingOrder="1"/>
    </xf>
    <xf numFmtId="0" fontId="9" fillId="0" borderId="7" xfId="2" applyFont="1" applyFill="1" applyBorder="1" applyAlignment="1">
      <alignment vertical="center" wrapText="1" readingOrder="2"/>
    </xf>
    <xf numFmtId="1" fontId="6" fillId="0" borderId="7" xfId="0" applyNumberFormat="1" applyFont="1" applyBorder="1" applyAlignment="1">
      <alignment vertical="center" wrapText="1" readingOrder="2"/>
    </xf>
    <xf numFmtId="3" fontId="6" fillId="5" borderId="7" xfId="0" applyNumberFormat="1" applyFont="1" applyFill="1" applyBorder="1" applyAlignment="1">
      <alignment vertical="center" wrapText="1" readingOrder="2"/>
    </xf>
    <xf numFmtId="1" fontId="6" fillId="5" borderId="7" xfId="0" applyNumberFormat="1" applyFont="1" applyFill="1" applyBorder="1" applyAlignment="1">
      <alignment vertical="center" wrapText="1" readingOrder="2"/>
    </xf>
    <xf numFmtId="0" fontId="8" fillId="0" borderId="7" xfId="1" applyNumberFormat="1" applyFont="1" applyFill="1" applyBorder="1" applyAlignment="1">
      <alignment vertical="center" wrapText="1" readingOrder="2"/>
    </xf>
    <xf numFmtId="0" fontId="6" fillId="0" borderId="1" xfId="0" applyFont="1" applyBorder="1" applyAlignment="1">
      <alignment horizontal="center" vertical="center" wrapText="1" readingOrder="2"/>
    </xf>
    <xf numFmtId="0" fontId="6" fillId="5" borderId="7" xfId="0" applyFont="1" applyFill="1" applyBorder="1" applyAlignment="1">
      <alignment horizontal="center" vertical="top" wrapText="1" readingOrder="2"/>
    </xf>
    <xf numFmtId="0" fontId="6" fillId="5" borderId="7" xfId="0" applyFont="1" applyFill="1" applyBorder="1" applyAlignment="1">
      <alignment horizontal="right" vertical="top" wrapText="1" readingOrder="2"/>
    </xf>
    <xf numFmtId="0" fontId="6" fillId="0" borderId="7" xfId="0" applyFont="1" applyBorder="1" applyAlignment="1">
      <alignment horizontal="right" vertical="top" wrapText="1" readingOrder="2"/>
    </xf>
    <xf numFmtId="0" fontId="12" fillId="0" borderId="0" xfId="0" applyFont="1" applyAlignment="1">
      <alignment wrapText="1"/>
    </xf>
    <xf numFmtId="0" fontId="13" fillId="0" borderId="0" xfId="0" applyFont="1" applyAlignment="1">
      <alignment wrapText="1"/>
    </xf>
    <xf numFmtId="0" fontId="6" fillId="0" borderId="7" xfId="0" applyFont="1" applyBorder="1" applyAlignment="1">
      <alignment vertical="top" wrapText="1" readingOrder="2"/>
    </xf>
    <xf numFmtId="164" fontId="6" fillId="0" borderId="7" xfId="0" applyNumberFormat="1" applyFont="1" applyBorder="1" applyAlignment="1">
      <alignment vertical="center" wrapText="1" readingOrder="2"/>
    </xf>
    <xf numFmtId="0" fontId="7" fillId="0" borderId="7" xfId="0" applyFont="1" applyBorder="1" applyAlignment="1">
      <alignment vertical="center" wrapText="1" readingOrder="2"/>
    </xf>
    <xf numFmtId="3" fontId="7" fillId="0" borderId="7" xfId="0" applyNumberFormat="1" applyFont="1" applyBorder="1" applyAlignment="1">
      <alignment vertical="center" wrapText="1" readingOrder="2"/>
    </xf>
    <xf numFmtId="0" fontId="6" fillId="5" borderId="7" xfId="0" applyFont="1" applyFill="1" applyBorder="1" applyAlignment="1">
      <alignment vertical="top" wrapText="1" readingOrder="2"/>
    </xf>
    <xf numFmtId="164" fontId="6" fillId="5" borderId="7" xfId="0" applyNumberFormat="1" applyFont="1" applyFill="1" applyBorder="1" applyAlignment="1">
      <alignment vertical="center" wrapText="1" readingOrder="2"/>
    </xf>
    <xf numFmtId="0" fontId="5" fillId="0" borderId="7" xfId="0" applyFont="1" applyBorder="1" applyAlignment="1">
      <alignment vertical="center" wrapText="1" readingOrder="2"/>
    </xf>
    <xf numFmtId="0" fontId="5" fillId="5" borderId="7" xfId="0" applyFont="1" applyFill="1" applyBorder="1" applyAlignment="1">
      <alignment horizontal="center" vertical="center" wrapText="1" readingOrder="2"/>
    </xf>
    <xf numFmtId="164" fontId="5" fillId="5" borderId="7" xfId="0" applyNumberFormat="1" applyFont="1" applyFill="1" applyBorder="1" applyAlignment="1">
      <alignment horizontal="center" vertical="center" wrapText="1" readingOrder="2"/>
    </xf>
    <xf numFmtId="4" fontId="5" fillId="5" borderId="7" xfId="0" applyNumberFormat="1" applyFont="1" applyFill="1" applyBorder="1" applyAlignment="1">
      <alignment horizontal="center" vertical="center" wrapText="1" readingOrder="2"/>
    </xf>
    <xf numFmtId="4" fontId="5" fillId="5" borderId="2" xfId="0" applyNumberFormat="1" applyFont="1" applyFill="1" applyBorder="1" applyAlignment="1">
      <alignment horizontal="center" vertical="center" wrapText="1" readingOrder="2"/>
    </xf>
    <xf numFmtId="4" fontId="6" fillId="4" borderId="2" xfId="0" applyNumberFormat="1" applyFont="1" applyFill="1" applyBorder="1" applyAlignment="1">
      <alignment vertical="center" wrapText="1" readingOrder="2"/>
    </xf>
    <xf numFmtId="0" fontId="5" fillId="3" borderId="12" xfId="0" applyFont="1" applyFill="1" applyBorder="1" applyAlignment="1">
      <alignment readingOrder="2"/>
    </xf>
    <xf numFmtId="0" fontId="5" fillId="3" borderId="1" xfId="0" applyFont="1" applyFill="1" applyBorder="1" applyAlignment="1">
      <alignment wrapText="1" readingOrder="2"/>
    </xf>
    <xf numFmtId="0" fontId="6" fillId="3" borderId="1" xfId="0" applyFont="1" applyFill="1" applyBorder="1" applyAlignment="1">
      <alignment wrapText="1" readingOrder="2"/>
    </xf>
    <xf numFmtId="49" fontId="5" fillId="3" borderId="13" xfId="0" applyNumberFormat="1" applyFont="1" applyFill="1" applyBorder="1" applyAlignment="1">
      <alignment vertical="center" readingOrder="2"/>
    </xf>
    <xf numFmtId="0" fontId="0" fillId="0" borderId="0" xfId="0" applyFill="1"/>
    <xf numFmtId="0" fontId="4" fillId="0" borderId="0" xfId="0" applyFont="1" applyFill="1" applyAlignment="1">
      <alignment vertical="center" readingOrder="2"/>
    </xf>
    <xf numFmtId="0" fontId="4" fillId="0" borderId="9" xfId="0" applyFont="1" applyFill="1" applyBorder="1" applyAlignment="1">
      <alignment vertical="center" readingOrder="2"/>
    </xf>
    <xf numFmtId="0" fontId="3" fillId="0" borderId="0" xfId="0" applyFont="1" applyFill="1" applyBorder="1" applyAlignment="1">
      <alignment vertical="center" readingOrder="2"/>
    </xf>
    <xf numFmtId="0" fontId="0" fillId="3" borderId="13" xfId="0" applyFill="1" applyBorder="1" applyAlignment="1">
      <alignment readingOrder="2"/>
    </xf>
    <xf numFmtId="0" fontId="5" fillId="0" borderId="14" xfId="0" applyFont="1" applyBorder="1" applyAlignment="1">
      <alignment horizontal="center" vertical="center" wrapText="1" readingOrder="2"/>
    </xf>
    <xf numFmtId="0" fontId="3" fillId="0" borderId="15" xfId="0" applyFont="1" applyFill="1" applyBorder="1" applyAlignment="1">
      <alignment vertical="center" readingOrder="2"/>
    </xf>
    <xf numFmtId="0" fontId="3" fillId="0" borderId="16" xfId="0" applyFont="1" applyFill="1" applyBorder="1" applyAlignment="1">
      <alignment vertical="center" readingOrder="2"/>
    </xf>
    <xf numFmtId="0" fontId="3" fillId="0" borderId="17" xfId="0" applyFont="1" applyFill="1" applyBorder="1" applyAlignment="1">
      <alignment vertical="center" readingOrder="2"/>
    </xf>
    <xf numFmtId="0" fontId="3" fillId="0" borderId="11" xfId="0" applyFont="1" applyFill="1" applyBorder="1" applyAlignment="1">
      <alignment vertical="center" readingOrder="2"/>
    </xf>
    <xf numFmtId="0" fontId="4" fillId="0" borderId="13" xfId="0" applyFont="1" applyFill="1" applyBorder="1" applyAlignment="1">
      <alignment vertical="center" readingOrder="2"/>
    </xf>
    <xf numFmtId="0" fontId="4" fillId="0" borderId="18" xfId="0" applyFont="1" applyFill="1" applyBorder="1" applyAlignment="1">
      <alignment vertical="center" readingOrder="2"/>
    </xf>
    <xf numFmtId="0" fontId="4" fillId="0" borderId="0" xfId="0" applyFont="1" applyFill="1" applyBorder="1" applyAlignment="1">
      <alignment vertical="center" readingOrder="2"/>
    </xf>
    <xf numFmtId="0" fontId="4" fillId="0" borderId="10" xfId="0" applyFont="1" applyFill="1" applyBorder="1" applyAlignment="1">
      <alignment vertical="center" readingOrder="2"/>
    </xf>
    <xf numFmtId="0" fontId="5" fillId="0" borderId="7" xfId="0" applyFont="1" applyBorder="1" applyAlignment="1">
      <alignment horizontal="center" vertical="center" wrapText="1" readingOrder="2"/>
    </xf>
    <xf numFmtId="4" fontId="5" fillId="0" borderId="7" xfId="0" applyNumberFormat="1" applyFont="1" applyBorder="1" applyAlignment="1">
      <alignment horizontal="center" vertical="center" wrapText="1" readingOrder="2"/>
    </xf>
    <xf numFmtId="4" fontId="5" fillId="0" borderId="7" xfId="0" applyNumberFormat="1" applyFont="1" applyBorder="1" applyAlignment="1">
      <alignment vertical="center" wrapText="1" readingOrder="2"/>
    </xf>
    <xf numFmtId="4" fontId="5" fillId="0" borderId="7" xfId="0" applyNumberFormat="1" applyFont="1" applyBorder="1" applyAlignment="1">
      <alignment horizontal="right" vertical="center" wrapText="1" readingOrder="2"/>
    </xf>
    <xf numFmtId="0" fontId="4" fillId="0" borderId="7" xfId="0" applyFont="1" applyBorder="1" applyAlignment="1">
      <alignment horizontal="center" vertical="center" wrapText="1" readingOrder="1"/>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3B31D-D62E-412B-91A3-70B8E801FA65}">
  <dimension ref="A1:V28"/>
  <sheetViews>
    <sheetView rightToLeft="1" tabSelected="1" zoomScale="70" zoomScaleNormal="70" workbookViewId="0">
      <selection activeCell="J9" sqref="J9:J10"/>
    </sheetView>
  </sheetViews>
  <sheetFormatPr defaultRowHeight="13.8" x14ac:dyDescent="0.25"/>
  <cols>
    <col min="1" max="1" width="4.5" customWidth="1"/>
    <col min="2" max="2" width="23.59765625" customWidth="1"/>
    <col min="3" max="3" width="17.59765625" customWidth="1"/>
    <col min="4" max="4" width="14.8984375" customWidth="1"/>
    <col min="5" max="5" width="12" customWidth="1"/>
    <col min="7" max="7" width="16.8984375" bestFit="1" customWidth="1"/>
    <col min="10" max="10" width="11.19921875" bestFit="1" customWidth="1"/>
    <col min="11" max="11" width="14.8984375" customWidth="1"/>
    <col min="12" max="12" width="17" customWidth="1"/>
    <col min="13" max="13" width="17.3984375" customWidth="1"/>
    <col min="14" max="14" width="19.3984375" customWidth="1"/>
    <col min="15" max="15" width="11.69921875" bestFit="1" customWidth="1"/>
    <col min="16" max="16" width="14" bestFit="1" customWidth="1"/>
    <col min="17" max="17" width="6.59765625" bestFit="1" customWidth="1"/>
    <col min="18" max="18" width="19.5" style="19" customWidth="1"/>
  </cols>
  <sheetData>
    <row r="1" spans="1:20" s="79" customFormat="1" ht="21.6" thickBot="1" x14ac:dyDescent="0.3">
      <c r="A1" s="85" t="s">
        <v>38</v>
      </c>
      <c r="B1" s="86"/>
      <c r="C1" s="86"/>
      <c r="D1" s="86"/>
      <c r="E1" s="86"/>
      <c r="F1" s="86"/>
      <c r="G1" s="87"/>
      <c r="H1" s="87"/>
      <c r="I1" s="87"/>
      <c r="J1" s="88"/>
      <c r="K1" s="82"/>
      <c r="L1" s="82"/>
      <c r="M1" s="82"/>
      <c r="N1" s="82"/>
      <c r="O1" s="82"/>
      <c r="P1" s="82"/>
      <c r="Q1" s="82"/>
      <c r="R1" s="82"/>
      <c r="S1" s="82"/>
    </row>
    <row r="2" spans="1:20" s="81" customFormat="1" ht="19.5" customHeight="1" x14ac:dyDescent="0.25">
      <c r="A2" s="89" t="s">
        <v>35</v>
      </c>
      <c r="B2" s="90"/>
      <c r="C2" s="90"/>
      <c r="D2" s="90"/>
      <c r="E2" s="90"/>
      <c r="F2" s="90"/>
      <c r="G2" s="90"/>
      <c r="H2" s="90"/>
      <c r="I2" s="91"/>
      <c r="J2" s="92"/>
      <c r="K2" s="80"/>
      <c r="L2" s="80"/>
      <c r="M2" s="80"/>
      <c r="N2" s="80"/>
      <c r="O2" s="80"/>
      <c r="P2" s="80"/>
      <c r="Q2" s="80"/>
      <c r="R2" s="80"/>
      <c r="S2" s="80"/>
      <c r="T2" s="80"/>
    </row>
    <row r="3" spans="1:20" ht="53.25" customHeight="1" x14ac:dyDescent="0.25">
      <c r="A3" s="83"/>
      <c r="B3" s="84" t="s">
        <v>0</v>
      </c>
      <c r="C3" s="12" t="s">
        <v>1</v>
      </c>
      <c r="D3" s="11" t="s">
        <v>2</v>
      </c>
      <c r="E3" s="11" t="s">
        <v>3</v>
      </c>
      <c r="F3" s="11" t="s">
        <v>4</v>
      </c>
      <c r="G3" s="11" t="s">
        <v>5</v>
      </c>
      <c r="H3" s="11" t="s">
        <v>6</v>
      </c>
      <c r="I3" s="93" t="s">
        <v>7</v>
      </c>
      <c r="J3" s="93" t="s">
        <v>8</v>
      </c>
      <c r="K3" s="94" t="s">
        <v>9</v>
      </c>
      <c r="L3" s="93" t="s">
        <v>10</v>
      </c>
      <c r="M3" s="95" t="s">
        <v>11</v>
      </c>
      <c r="N3" s="96" t="s">
        <v>12</v>
      </c>
      <c r="O3" s="93" t="s">
        <v>13</v>
      </c>
      <c r="P3" s="93" t="s">
        <v>14</v>
      </c>
      <c r="Q3" s="93" t="s">
        <v>15</v>
      </c>
      <c r="R3" s="97" t="s">
        <v>16</v>
      </c>
      <c r="S3" s="93" t="s">
        <v>17</v>
      </c>
    </row>
    <row r="4" spans="1:20" ht="15.6" x14ac:dyDescent="0.25">
      <c r="A4" s="37">
        <v>1</v>
      </c>
      <c r="B4" s="78" t="s">
        <v>39</v>
      </c>
      <c r="C4" s="6"/>
      <c r="D4" s="6"/>
      <c r="E4" s="6"/>
      <c r="F4" s="6"/>
      <c r="G4" s="6"/>
      <c r="H4" s="6"/>
      <c r="I4" s="6"/>
      <c r="J4" s="6"/>
      <c r="K4" s="6"/>
      <c r="L4" s="6"/>
      <c r="M4" s="6"/>
      <c r="N4" s="6"/>
      <c r="O4" s="6"/>
      <c r="P4" s="6"/>
      <c r="Q4" s="6"/>
      <c r="R4" s="6"/>
      <c r="S4" s="9"/>
    </row>
    <row r="5" spans="1:20" ht="31.2" x14ac:dyDescent="0.25">
      <c r="A5" s="37"/>
      <c r="B5" s="48" t="s">
        <v>40</v>
      </c>
      <c r="C5" s="57" t="s">
        <v>41</v>
      </c>
      <c r="D5" s="56" t="s">
        <v>42</v>
      </c>
      <c r="E5" s="1" t="s">
        <v>43</v>
      </c>
      <c r="F5" s="1" t="s">
        <v>31</v>
      </c>
      <c r="G5" s="25" t="s">
        <v>44</v>
      </c>
      <c r="H5" s="25" t="s">
        <v>25</v>
      </c>
      <c r="I5" s="25">
        <v>100</v>
      </c>
      <c r="J5" s="25" t="s">
        <v>26</v>
      </c>
      <c r="K5" s="26">
        <v>250</v>
      </c>
      <c r="L5" s="25">
        <v>960</v>
      </c>
      <c r="M5" s="27">
        <f>L5*K5</f>
        <v>240000</v>
      </c>
      <c r="N5" s="28">
        <f>M5*1.17</f>
        <v>280800</v>
      </c>
      <c r="O5" s="20" t="s">
        <v>28</v>
      </c>
      <c r="P5" s="20" t="s">
        <v>45</v>
      </c>
      <c r="Q5" s="16"/>
      <c r="R5" s="18">
        <f>N5*(100-Q5)/100</f>
        <v>280800</v>
      </c>
      <c r="S5" s="17"/>
    </row>
    <row r="6" spans="1:20" ht="15.75" customHeight="1" x14ac:dyDescent="0.25">
      <c r="A6" s="14"/>
      <c r="B6" s="24" t="s">
        <v>46</v>
      </c>
      <c r="C6" s="21"/>
      <c r="D6" s="21"/>
      <c r="E6" s="21"/>
      <c r="F6" s="21"/>
      <c r="G6" s="21"/>
      <c r="H6" s="21"/>
      <c r="I6" s="21"/>
      <c r="J6" s="21"/>
      <c r="K6" s="21"/>
      <c r="L6" s="21"/>
      <c r="M6" s="21"/>
      <c r="N6" s="21"/>
      <c r="O6" s="21"/>
      <c r="P6" s="21"/>
      <c r="Q6" s="21"/>
      <c r="R6" s="21"/>
      <c r="S6" s="43"/>
    </row>
    <row r="7" spans="1:20" ht="15.6" x14ac:dyDescent="0.25">
      <c r="A7" s="13">
        <v>2</v>
      </c>
      <c r="B7" s="5" t="s">
        <v>47</v>
      </c>
      <c r="C7" s="6"/>
      <c r="D7" s="6"/>
      <c r="E7" s="6"/>
      <c r="F7" s="6"/>
      <c r="G7" s="6"/>
      <c r="H7" s="6"/>
      <c r="I7" s="6"/>
      <c r="J7" s="6"/>
      <c r="K7" s="6"/>
      <c r="L7" s="6"/>
      <c r="M7" s="6"/>
      <c r="N7" s="6"/>
      <c r="O7" s="6"/>
      <c r="P7" s="6"/>
      <c r="Q7" s="6"/>
      <c r="R7" s="6"/>
      <c r="S7" s="9"/>
    </row>
    <row r="8" spans="1:20" ht="109.2" x14ac:dyDescent="0.3">
      <c r="A8" s="37"/>
      <c r="B8" s="69" t="s">
        <v>48</v>
      </c>
      <c r="C8" s="20" t="s">
        <v>49</v>
      </c>
      <c r="D8" s="20"/>
      <c r="E8" s="20" t="s">
        <v>50</v>
      </c>
      <c r="F8" s="20" t="s">
        <v>31</v>
      </c>
      <c r="G8" s="70" t="s">
        <v>51</v>
      </c>
      <c r="H8" s="70" t="s">
        <v>18</v>
      </c>
      <c r="I8" s="70">
        <v>100</v>
      </c>
      <c r="J8" s="70" t="s">
        <v>27</v>
      </c>
      <c r="K8" s="71">
        <v>12500</v>
      </c>
      <c r="L8" s="70">
        <v>1</v>
      </c>
      <c r="M8" s="72">
        <f>L8*K8</f>
        <v>12500</v>
      </c>
      <c r="N8" s="73">
        <f>M8*1.17</f>
        <v>14625</v>
      </c>
      <c r="O8" s="20" t="s">
        <v>34</v>
      </c>
      <c r="P8" s="20" t="s">
        <v>21</v>
      </c>
      <c r="Q8" s="75"/>
      <c r="R8" s="29">
        <f>N8</f>
        <v>14625</v>
      </c>
      <c r="S8" s="76" t="s">
        <v>52</v>
      </c>
    </row>
    <row r="9" spans="1:20" ht="15.75" customHeight="1" x14ac:dyDescent="0.25">
      <c r="A9" s="24" t="s">
        <v>53</v>
      </c>
      <c r="B9" s="21"/>
      <c r="C9" s="21"/>
      <c r="D9" s="21"/>
      <c r="E9" s="21"/>
      <c r="F9" s="21"/>
      <c r="G9" s="21"/>
      <c r="H9" s="21"/>
      <c r="I9" s="21"/>
      <c r="J9" s="21"/>
      <c r="K9" s="21"/>
      <c r="L9" s="21"/>
      <c r="M9" s="21"/>
      <c r="N9" s="21"/>
      <c r="O9" s="21"/>
      <c r="P9" s="21"/>
      <c r="Q9" s="21"/>
      <c r="R9" s="21"/>
    </row>
    <row r="10" spans="1:20" ht="15.6" x14ac:dyDescent="0.25">
      <c r="A10" s="13">
        <v>3</v>
      </c>
      <c r="B10" s="5" t="s">
        <v>54</v>
      </c>
      <c r="C10" s="6"/>
      <c r="D10" s="6"/>
      <c r="E10" s="6"/>
      <c r="F10" s="6"/>
      <c r="G10" s="6"/>
      <c r="H10" s="6"/>
      <c r="I10" s="6"/>
      <c r="J10" s="6"/>
      <c r="K10" s="6"/>
      <c r="L10" s="6"/>
      <c r="M10" s="6"/>
      <c r="N10" s="6"/>
      <c r="O10" s="6"/>
      <c r="P10" s="6"/>
      <c r="Q10" s="6"/>
      <c r="R10" s="6"/>
      <c r="S10" s="9"/>
    </row>
    <row r="11" spans="1:20" ht="43.5" customHeight="1" x14ac:dyDescent="0.25">
      <c r="A11" s="37"/>
      <c r="B11" s="7" t="s">
        <v>55</v>
      </c>
      <c r="C11" s="7" t="s">
        <v>56</v>
      </c>
      <c r="D11" s="7">
        <v>1762000789</v>
      </c>
      <c r="E11" s="7" t="s">
        <v>57</v>
      </c>
      <c r="F11" s="7" t="s">
        <v>58</v>
      </c>
      <c r="G11" s="67" t="s">
        <v>59</v>
      </c>
      <c r="H11" s="67" t="s">
        <v>18</v>
      </c>
      <c r="I11" s="54">
        <v>100</v>
      </c>
      <c r="J11" s="44" t="s">
        <v>27</v>
      </c>
      <c r="K11" s="68">
        <f>14500</f>
        <v>14500</v>
      </c>
      <c r="L11" s="55">
        <v>1</v>
      </c>
      <c r="M11" s="46">
        <f>L11*K11</f>
        <v>14500</v>
      </c>
      <c r="N11" s="47">
        <f>M11*1.17</f>
        <v>16965</v>
      </c>
      <c r="O11" s="15" t="s">
        <v>32</v>
      </c>
      <c r="P11" s="15" t="s">
        <v>21</v>
      </c>
      <c r="Q11" s="16"/>
      <c r="R11" s="23">
        <f>N11*(100-Q11)/100</f>
        <v>16965</v>
      </c>
      <c r="S11" s="17"/>
    </row>
    <row r="12" spans="1:20" ht="30" customHeight="1" x14ac:dyDescent="0.25">
      <c r="A12" s="37"/>
      <c r="B12" s="8"/>
      <c r="C12" s="8"/>
      <c r="D12" s="8"/>
      <c r="E12" s="8"/>
      <c r="F12" s="8"/>
      <c r="G12" s="52" t="s">
        <v>60</v>
      </c>
      <c r="H12" s="63" t="s">
        <v>18</v>
      </c>
      <c r="I12" s="66">
        <v>92</v>
      </c>
      <c r="J12" s="48" t="s">
        <v>27</v>
      </c>
      <c r="K12" s="64">
        <v>15000</v>
      </c>
      <c r="L12" s="53">
        <v>1</v>
      </c>
      <c r="M12" s="49">
        <f>L12*K12</f>
        <v>15000</v>
      </c>
      <c r="N12" s="50">
        <f>M12*1.17</f>
        <v>17550</v>
      </c>
      <c r="O12" s="22"/>
      <c r="P12" s="22"/>
      <c r="Q12" s="35"/>
      <c r="R12" s="51"/>
      <c r="S12" s="36"/>
    </row>
    <row r="13" spans="1:20" ht="30" customHeight="1" x14ac:dyDescent="0.25">
      <c r="A13" s="37"/>
      <c r="B13" s="8"/>
      <c r="C13" s="8"/>
      <c r="D13" s="8"/>
      <c r="E13" s="8"/>
      <c r="F13" s="8"/>
      <c r="G13" s="48" t="s">
        <v>61</v>
      </c>
      <c r="H13" s="63" t="s">
        <v>18</v>
      </c>
      <c r="I13" s="45">
        <v>55</v>
      </c>
      <c r="J13" s="48" t="s">
        <v>27</v>
      </c>
      <c r="K13" s="64">
        <v>33000</v>
      </c>
      <c r="L13" s="53">
        <v>1</v>
      </c>
      <c r="M13" s="49">
        <f t="shared" ref="M13:M14" si="0">L13*K13</f>
        <v>33000</v>
      </c>
      <c r="N13" s="50">
        <f t="shared" ref="N13:N14" si="1">M13*1.17</f>
        <v>38610</v>
      </c>
      <c r="O13" s="22"/>
      <c r="P13" s="22"/>
      <c r="Q13" s="35"/>
      <c r="R13" s="51"/>
      <c r="S13" s="36"/>
    </row>
    <row r="14" spans="1:20" ht="45" customHeight="1" x14ac:dyDescent="0.25">
      <c r="A14" s="37"/>
      <c r="B14" s="8"/>
      <c r="C14" s="8"/>
      <c r="D14" s="8"/>
      <c r="E14" s="8"/>
      <c r="F14" s="8"/>
      <c r="G14" s="65" t="s">
        <v>62</v>
      </c>
      <c r="H14" s="10" t="s">
        <v>18</v>
      </c>
      <c r="I14" s="66">
        <v>55</v>
      </c>
      <c r="J14" s="48" t="s">
        <v>27</v>
      </c>
      <c r="K14" s="64">
        <v>40000</v>
      </c>
      <c r="L14" s="53">
        <v>1</v>
      </c>
      <c r="M14" s="49">
        <f t="shared" si="0"/>
        <v>40000</v>
      </c>
      <c r="N14" s="50">
        <f t="shared" si="1"/>
        <v>46800</v>
      </c>
      <c r="O14" s="22"/>
      <c r="P14" s="22"/>
      <c r="Q14" s="35"/>
      <c r="R14" s="51"/>
      <c r="S14" s="36"/>
    </row>
    <row r="15" spans="1:20" ht="15.75" customHeight="1" x14ac:dyDescent="0.25">
      <c r="A15" s="24" t="s">
        <v>63</v>
      </c>
      <c r="B15" s="21"/>
      <c r="C15" s="21"/>
      <c r="D15" s="21"/>
      <c r="E15" s="21"/>
      <c r="F15" s="21"/>
      <c r="G15" s="21"/>
      <c r="H15" s="21"/>
      <c r="I15" s="21"/>
      <c r="J15" s="21"/>
      <c r="K15" s="21"/>
      <c r="L15" s="21"/>
      <c r="M15" s="21"/>
      <c r="N15" s="21"/>
      <c r="O15" s="21"/>
      <c r="P15" s="21"/>
      <c r="Q15" s="21"/>
      <c r="R15" s="21"/>
    </row>
    <row r="16" spans="1:20" ht="15.6" x14ac:dyDescent="0.25">
      <c r="A16" s="13">
        <v>4</v>
      </c>
      <c r="B16" s="5" t="s">
        <v>64</v>
      </c>
      <c r="C16" s="6"/>
      <c r="D16" s="6"/>
      <c r="E16" s="6"/>
      <c r="F16" s="6"/>
      <c r="G16" s="6"/>
      <c r="H16" s="6"/>
      <c r="I16" s="6"/>
      <c r="J16" s="6"/>
      <c r="K16" s="6"/>
      <c r="L16" s="6"/>
      <c r="M16" s="6"/>
      <c r="N16" s="6"/>
      <c r="O16" s="6"/>
      <c r="P16" s="6"/>
      <c r="Q16" s="6"/>
      <c r="R16" s="6"/>
      <c r="S16" s="9"/>
    </row>
    <row r="17" spans="1:22" ht="93.6" x14ac:dyDescent="0.25">
      <c r="A17" s="37"/>
      <c r="B17" s="48" t="s">
        <v>65</v>
      </c>
      <c r="C17" s="7" t="s">
        <v>66</v>
      </c>
      <c r="D17" s="56">
        <v>240072961</v>
      </c>
      <c r="E17" s="7" t="s">
        <v>67</v>
      </c>
      <c r="F17" s="7" t="s">
        <v>68</v>
      </c>
      <c r="G17" s="44" t="s">
        <v>69</v>
      </c>
      <c r="H17" s="44"/>
      <c r="I17" s="54">
        <v>100</v>
      </c>
      <c r="J17" s="44" t="s">
        <v>70</v>
      </c>
      <c r="K17" s="46">
        <v>4706</v>
      </c>
      <c r="L17" s="44">
        <v>12</v>
      </c>
      <c r="M17" s="46">
        <f>L17*K17</f>
        <v>56472</v>
      </c>
      <c r="N17" s="47">
        <f>M17*1.17</f>
        <v>66072.239999999991</v>
      </c>
      <c r="O17" s="15" t="s">
        <v>34</v>
      </c>
      <c r="P17" s="15" t="s">
        <v>29</v>
      </c>
      <c r="Q17" s="16"/>
      <c r="R17" s="23">
        <f>N17*(100-Q17)/100</f>
        <v>66072.239999999991</v>
      </c>
      <c r="S17" s="17"/>
    </row>
    <row r="18" spans="1:22" ht="15.75" customHeight="1" x14ac:dyDescent="0.25">
      <c r="A18" s="24" t="s">
        <v>71</v>
      </c>
      <c r="B18" s="21"/>
      <c r="C18" s="21"/>
      <c r="D18" s="21"/>
      <c r="E18" s="21"/>
      <c r="F18" s="21"/>
      <c r="G18" s="21"/>
      <c r="H18" s="21"/>
      <c r="I18" s="21"/>
      <c r="J18" s="21"/>
      <c r="K18" s="21"/>
      <c r="L18" s="21"/>
      <c r="M18" s="21"/>
      <c r="N18" s="21"/>
      <c r="O18" s="21"/>
      <c r="P18" s="21"/>
      <c r="Q18" s="21"/>
      <c r="R18" s="21"/>
    </row>
    <row r="19" spans="1:22" ht="15.6" x14ac:dyDescent="0.25">
      <c r="A19" s="13">
        <v>5</v>
      </c>
      <c r="B19" s="5" t="s">
        <v>72</v>
      </c>
      <c r="C19" s="6"/>
      <c r="D19" s="6"/>
      <c r="E19" s="6"/>
      <c r="F19" s="6"/>
      <c r="G19" s="6"/>
      <c r="H19" s="6"/>
      <c r="I19" s="6"/>
      <c r="J19" s="6"/>
      <c r="K19" s="6"/>
      <c r="L19" s="6"/>
      <c r="M19" s="6"/>
      <c r="N19" s="6"/>
      <c r="O19" s="6"/>
      <c r="P19" s="6"/>
      <c r="Q19" s="6"/>
      <c r="R19" s="6"/>
      <c r="S19" s="9"/>
    </row>
    <row r="20" spans="1:22" ht="135" x14ac:dyDescent="0.25">
      <c r="A20" s="37"/>
      <c r="B20" s="48" t="s">
        <v>73</v>
      </c>
      <c r="C20" s="7" t="s">
        <v>74</v>
      </c>
      <c r="D20" s="7"/>
      <c r="E20" s="7" t="s">
        <v>37</v>
      </c>
      <c r="F20" s="7" t="s">
        <v>75</v>
      </c>
      <c r="G20" s="44" t="s">
        <v>76</v>
      </c>
      <c r="H20" s="44" t="s">
        <v>18</v>
      </c>
      <c r="I20" s="44">
        <v>100</v>
      </c>
      <c r="J20" s="44" t="s">
        <v>19</v>
      </c>
      <c r="K20" s="68">
        <v>50000</v>
      </c>
      <c r="L20" s="54">
        <v>1</v>
      </c>
      <c r="M20" s="46">
        <v>57000</v>
      </c>
      <c r="N20" s="47">
        <f>M20*1.17</f>
        <v>66690</v>
      </c>
      <c r="O20" s="7" t="s">
        <v>20</v>
      </c>
      <c r="P20" s="7" t="s">
        <v>77</v>
      </c>
      <c r="Q20" s="16"/>
      <c r="R20" s="74">
        <f>N20</f>
        <v>66690</v>
      </c>
      <c r="S20" s="77" t="s">
        <v>78</v>
      </c>
      <c r="T20" s="61"/>
      <c r="U20" s="62"/>
      <c r="V20" s="62"/>
    </row>
    <row r="21" spans="1:22" ht="15.75" customHeight="1" x14ac:dyDescent="0.25">
      <c r="A21" s="24" t="s">
        <v>79</v>
      </c>
      <c r="B21" s="21"/>
      <c r="C21" s="21"/>
      <c r="D21" s="21"/>
      <c r="E21" s="21"/>
      <c r="F21" s="21"/>
      <c r="G21" s="21"/>
      <c r="H21" s="21"/>
      <c r="I21" s="21"/>
      <c r="J21" s="21"/>
      <c r="K21" s="21"/>
      <c r="L21" s="21"/>
      <c r="M21" s="21"/>
      <c r="N21" s="21"/>
      <c r="O21" s="21"/>
      <c r="P21" s="21"/>
      <c r="Q21" s="21"/>
      <c r="R21" s="21"/>
    </row>
    <row r="22" spans="1:22" ht="15.6" x14ac:dyDescent="0.25">
      <c r="A22" s="13">
        <v>6</v>
      </c>
      <c r="B22" s="5" t="s">
        <v>80</v>
      </c>
      <c r="C22" s="6"/>
      <c r="D22" s="6"/>
      <c r="E22" s="6"/>
      <c r="F22" s="6"/>
      <c r="G22" s="6"/>
      <c r="H22" s="6"/>
      <c r="I22" s="6"/>
      <c r="J22" s="6"/>
      <c r="K22" s="6"/>
      <c r="L22" s="6"/>
      <c r="M22" s="6"/>
      <c r="N22" s="6"/>
      <c r="O22" s="6"/>
      <c r="P22" s="6"/>
      <c r="Q22" s="6"/>
      <c r="R22" s="6"/>
      <c r="S22" s="9"/>
    </row>
    <row r="23" spans="1:22" ht="15.75" customHeight="1" x14ac:dyDescent="0.25">
      <c r="A23" s="37"/>
      <c r="B23" s="7" t="s">
        <v>30</v>
      </c>
      <c r="C23" s="7" t="s">
        <v>22</v>
      </c>
      <c r="D23" s="7">
        <v>1815020740</v>
      </c>
      <c r="E23" s="7" t="s">
        <v>23</v>
      </c>
      <c r="F23" s="7" t="s">
        <v>24</v>
      </c>
      <c r="G23" s="58" t="s">
        <v>81</v>
      </c>
      <c r="H23" s="59" t="s">
        <v>25</v>
      </c>
      <c r="I23" s="30">
        <v>100</v>
      </c>
      <c r="J23" s="25" t="s">
        <v>26</v>
      </c>
      <c r="K23" s="26">
        <v>342</v>
      </c>
      <c r="L23" s="31">
        <v>33</v>
      </c>
      <c r="M23" s="27">
        <f>L23*K23</f>
        <v>11286</v>
      </c>
      <c r="N23" s="28">
        <f>M23*1.17</f>
        <v>13204.619999999999</v>
      </c>
      <c r="O23" s="15" t="s">
        <v>32</v>
      </c>
      <c r="P23" s="15" t="s">
        <v>29</v>
      </c>
      <c r="Q23" s="16"/>
      <c r="R23" s="23">
        <f>N23*(100-Q23)/100</f>
        <v>13204.62</v>
      </c>
      <c r="S23" s="17"/>
    </row>
    <row r="24" spans="1:22" ht="15.6" x14ac:dyDescent="0.25">
      <c r="A24" s="37"/>
      <c r="B24" s="8"/>
      <c r="C24" s="8"/>
      <c r="D24" s="8"/>
      <c r="E24" s="8"/>
      <c r="F24" s="8"/>
      <c r="G24" s="2" t="s">
        <v>36</v>
      </c>
      <c r="H24" s="60" t="s">
        <v>25</v>
      </c>
      <c r="I24" s="32">
        <v>86</v>
      </c>
      <c r="J24" s="2" t="s">
        <v>26</v>
      </c>
      <c r="K24" s="3">
        <v>427.5</v>
      </c>
      <c r="L24" s="33">
        <v>33</v>
      </c>
      <c r="M24" s="4">
        <f t="shared" ref="M24:M25" si="2">L24*K24</f>
        <v>14107.5</v>
      </c>
      <c r="N24" s="34">
        <f t="shared" ref="N24:N25" si="3">M24*1.17</f>
        <v>16505.774999999998</v>
      </c>
      <c r="O24" s="22"/>
      <c r="P24" s="22"/>
      <c r="Q24" s="35"/>
      <c r="R24" s="51"/>
      <c r="S24" s="36"/>
    </row>
    <row r="25" spans="1:22" ht="15.6" x14ac:dyDescent="0.25">
      <c r="A25" s="37"/>
      <c r="B25" s="8"/>
      <c r="C25" s="8"/>
      <c r="D25" s="8"/>
      <c r="E25" s="8"/>
      <c r="F25" s="8"/>
      <c r="G25" s="2" t="s">
        <v>82</v>
      </c>
      <c r="H25" s="60" t="s">
        <v>25</v>
      </c>
      <c r="I25" s="32">
        <v>77</v>
      </c>
      <c r="J25" s="2" t="s">
        <v>26</v>
      </c>
      <c r="K25" s="3">
        <v>513</v>
      </c>
      <c r="L25" s="33">
        <v>33</v>
      </c>
      <c r="M25" s="4">
        <f t="shared" si="2"/>
        <v>16929</v>
      </c>
      <c r="N25" s="34">
        <f t="shared" si="3"/>
        <v>19806.93</v>
      </c>
      <c r="O25" s="22"/>
      <c r="P25" s="22"/>
      <c r="Q25" s="35"/>
      <c r="R25" s="51"/>
      <c r="S25" s="36"/>
    </row>
    <row r="26" spans="1:22" ht="15.75" customHeight="1" x14ac:dyDescent="0.25">
      <c r="A26" s="24" t="s">
        <v>83</v>
      </c>
      <c r="B26" s="21"/>
      <c r="C26" s="21"/>
      <c r="D26" s="21"/>
      <c r="E26" s="21"/>
      <c r="F26" s="21"/>
      <c r="G26" s="21"/>
      <c r="H26" s="21"/>
      <c r="I26" s="21"/>
      <c r="J26" s="21"/>
      <c r="K26" s="21"/>
      <c r="L26" s="21"/>
      <c r="M26" s="21"/>
      <c r="N26" s="21"/>
      <c r="O26" s="21"/>
      <c r="P26" s="21"/>
      <c r="Q26" s="21"/>
      <c r="R26" s="21"/>
    </row>
    <row r="28" spans="1:22" ht="17.399999999999999" x14ac:dyDescent="0.3">
      <c r="A28" s="38" t="s">
        <v>33</v>
      </c>
      <c r="B28" s="39"/>
      <c r="C28" s="39"/>
      <c r="D28" s="39"/>
      <c r="E28" s="39"/>
      <c r="F28" s="39"/>
      <c r="G28" s="39"/>
      <c r="H28" s="39"/>
      <c r="I28" s="39"/>
      <c r="J28" s="39"/>
      <c r="K28" s="39"/>
      <c r="L28" s="40"/>
      <c r="M28" s="41"/>
      <c r="N28" s="42"/>
      <c r="Q28" s="19"/>
      <c r="R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2024-12-12T09:33:21Z</dcterms:created>
  <dcterms:modified xsi:type="dcterms:W3CDTF">2024-12-17T13:01:21Z</dcterms:modified>
</cp:coreProperties>
</file>