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753B85C6-420E-4214-BA23-111E00910F11}"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R34" i="1" s="1"/>
  <c r="M34" i="1"/>
  <c r="M31" i="1"/>
  <c r="N31" i="1" s="1"/>
  <c r="N30" i="1"/>
  <c r="M30" i="1"/>
  <c r="N29" i="1"/>
  <c r="M29" i="1"/>
  <c r="M28" i="1"/>
  <c r="N28" i="1" s="1"/>
  <c r="R28" i="1" s="1"/>
  <c r="N25" i="1"/>
  <c r="R25" i="1" s="1"/>
  <c r="M25" i="1"/>
  <c r="M22" i="1"/>
  <c r="N22" i="1" s="1"/>
  <c r="N21" i="1"/>
  <c r="M21" i="1"/>
  <c r="N20" i="1"/>
  <c r="M20" i="1"/>
  <c r="M19" i="1"/>
  <c r="N19" i="1" s="1"/>
  <c r="N18" i="1"/>
  <c r="M18" i="1"/>
  <c r="N17" i="1"/>
  <c r="M17" i="1"/>
  <c r="M16" i="1"/>
  <c r="N16" i="1" s="1"/>
  <c r="N15" i="1"/>
  <c r="M15" i="1"/>
  <c r="N14" i="1"/>
  <c r="M14" i="1"/>
  <c r="M13" i="1"/>
  <c r="N13" i="1" s="1"/>
  <c r="N12" i="1"/>
  <c r="M12" i="1"/>
  <c r="N11" i="1"/>
  <c r="M11" i="1"/>
  <c r="M10" i="1"/>
  <c r="N10" i="1" s="1"/>
  <c r="N9" i="1"/>
  <c r="M9" i="1"/>
  <c r="N8" i="1"/>
  <c r="M8" i="1"/>
</calcChain>
</file>

<file path=xl/sharedStrings.xml><?xml version="1.0" encoding="utf-8"?>
<sst xmlns="http://schemas.openxmlformats.org/spreadsheetml/2006/main" count="121" uniqueCount="76">
  <si>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</si>
  <si>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</si>
  <si>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</si>
  <si>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</si>
  <si>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</si>
  <si>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</si>
  <si>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</si>
  <si>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</si>
  <si>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</si>
  <si>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</si>
  <si>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</si>
  <si>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</si>
  <si>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</si>
  <si>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</si>
  <si>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</si>
  <si>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</si>
  <si>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</si>
  <si>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</si>
  <si>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</si>
  <si>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</si>
  <si>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</si>
  <si>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</si>
  <si>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שעתי</t>
  </si>
  <si>
    <t>אושרה ההצעה לפי סעיף 3.20 לנוהל התקשרויות</t>
  </si>
  <si>
    <t xml:space="preserve"> </t>
  </si>
  <si>
    <t>הרינו מאשרים כי כל הנושאים מועלים מאושרים כפטורים ממכרז לפי תקנה 3(8) לתקנות העיריות (מכרזים) תשמ"ח-1987 וכי הועדה סבורה כי אין להם עדיפות למכרז פומבי</t>
  </si>
  <si>
    <t>כן</t>
  </si>
  <si>
    <t>סכום לפרויקט</t>
  </si>
  <si>
    <t>יעוץ לעריכת מכרזים</t>
  </si>
  <si>
    <t xml:space="preserve">אושר פה אחד </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</si>
  <si>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</si>
  <si>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אושרה ההצעה להגדלה לפי סעיף 3.21 לנוהל התקשרויות</t>
  </si>
  <si>
    <t>אושרו כל ההצעות לפי סעיף 3.20 לנוהל התקשרויות</t>
  </si>
  <si>
    <t>יעוץ חינוכי</t>
  </si>
  <si>
    <t>חינוך</t>
  </si>
  <si>
    <t>פרוטוקול  ועדת התקשרויות מס' 2023-39   תאריך: 9.8.23</t>
  </si>
  <si>
    <t>2023-39-1</t>
  </si>
  <si>
    <t xml:space="preserve"> מדריכות חינוכיות</t>
  </si>
  <si>
    <t>שנהב אופיר</t>
  </si>
  <si>
    <t>שרית ארפי</t>
  </si>
  <si>
    <t>שירה פינטו</t>
  </si>
  <si>
    <t>ד"ר שולמית ביסמנובסקי</t>
  </si>
  <si>
    <t>ירדן אס</t>
  </si>
  <si>
    <t>טובי רופא</t>
  </si>
  <si>
    <t>אדריאנה  מלניק</t>
  </si>
  <si>
    <t xml:space="preserve">ליאן בודאגה בן חביב </t>
  </si>
  <si>
    <t>רווית רביב</t>
  </si>
  <si>
    <t>מיכאלה יונה</t>
  </si>
  <si>
    <t>לירן גבאי</t>
  </si>
  <si>
    <t>אולגה קריאצקו</t>
  </si>
  <si>
    <t>מורן פפולר</t>
  </si>
  <si>
    <t>אביבה ברט</t>
  </si>
  <si>
    <t>רווית רונפלד פלד</t>
  </si>
  <si>
    <t>לירון חסידים</t>
  </si>
  <si>
    <t>חוק הפיקוח שאושר בינואר 2022, הכניס את גילאי לידה- שלוש תחת משרד החינוך. החוק דורש כי כל מעון יום יקבל הדרכה של מינימום של 4 שעות. במידה והרשות לוקחת תחתיה את מערך ההדרכה, 
משרד החינוך מתקצב את שעות ההדרכה ואת תשלום המדריכות החינוכיות .מבקשת להאריך בשנה את התקשרות המדריכות לעוד כשנה על מנת להמשיך לספק את ההדרכה לגנים. הרשות מקבלת בחזרה החזר מלא למה שיצא . 30 שעות לכל מדריכה למשך 12 חודשים</t>
  </si>
  <si>
    <t>החלטה מס'- 2023-39-2.</t>
  </si>
  <si>
    <t>מדריכה חינוכית</t>
  </si>
  <si>
    <t>דורית זהבי</t>
  </si>
  <si>
    <t>בנוסף למערך ההדרכה של מדריכות חינוכיות, הצטרפה מדריכה נוספת שתעבוד בגנים הנוספים אשר נותרו ללא הדרכה.משרד החינוך מתקצב את שעות ההדרכה ואת תשלום המדריכה לשנה החל 1.9.23-1.9.24.</t>
  </si>
  <si>
    <t>החלטה מס'- 2023-39.3</t>
  </si>
  <si>
    <t>כתיבה, הוצאה לפועל וליווי של מכרזים</t>
  </si>
  <si>
    <t>אודי להב מנהל אגף חזות העיר</t>
  </si>
  <si>
    <t>חזות העיר</t>
  </si>
  <si>
    <t>פורטל אקולוגיה בע"מ</t>
  </si>
  <si>
    <t xml:space="preserve">אושרה ההצעה הטובה ביוותר  </t>
  </si>
  <si>
    <t>א.ש יועצים בע"מ</t>
  </si>
  <si>
    <t>אורבניקס</t>
  </si>
  <si>
    <t>שחף תכנון סביבתי</t>
  </si>
  <si>
    <t>מדובר ביעוץ לעריכת מכרזים  בשל הנישה המורכבת ,בבדיקה עם רשויות אחרות אודות ארבעת המציעים, ניתן משוב רק על שניים שהיו מוכרים (אורבניקס ופורטל אקולוגיה האחרים לא מוכרים ועל כן קיים חשש לאור המורכבות והידע המעמיק שנדרש בהכנת מכרזים בתחום הטיפול בפסולת. 
נעשתה גם התיעצות עם עו"ד דוד רן-יה שציין כי אכן מדובר בנישה מאוד מורכבת המצריכה יועץ מומחה ובעל ניסיון רב. עיריית כפר סבא פעלה
 בליווי מקצועי של חברת פורטל אקולוגיה במכרז הקודם והצליחה להשיג את המחיר האטרקטיבי ביותר מתוך כלל אשכול רשויות השרון. כמו כן, מדובר בחברה בעלת ניסיון רב בתחום המעפיל על האחרות באופן ניכר לרבות היכרות התחום בהיבטי התמודדות עם תביעות קבלני הפסולת, תמורות השוק, "תרגילי" 
הונאה מצד הזכיינים והרגולציה. על כן מציע להפעיל את חברת פורטל אקולוגיה כחברת היעוץ של הרשות להכנת מכרזים בתחום זה והמשיקים לו בתחומי העיסוק של האגף.</t>
  </si>
  <si>
    <t>החלטה מס'- 2023-39.4</t>
  </si>
  <si>
    <t>הגדלה-שירותי ייעוץ ובניה של תכניות עבודה 2023 (פרויקט המשך)</t>
  </si>
  <si>
    <t>סמדר אדרעי מנהלת
אנליטיקה ומחקר אסטרטגי</t>
  </si>
  <si>
    <t>יעוץ אסטרטגי</t>
  </si>
  <si>
    <t>תכנון אסטרטגי ושיתופיות</t>
  </si>
  <si>
    <t>סימונטיקס בע"מ: אלי קלינברגר</t>
  </si>
  <si>
    <t>הגדלה מס' 2  העסקת היועץ נדרשת לבנייה ותמיכה של מערכת תכניות עבודה 2024 שהוקמה בשיתוף היועץ בשנת 2022 + 2023.
מדובר בבעל מקצוע מומחה, אשר שרותיו הנשכרים על ידי העירייה דורשים ידע, התמחות מיוחדת או יחסי אמון מיוחדים, ולפיכך יכולים לקבל פטור מביצוע הליכי מכרז על פי תקנה 3(8) לתקנות העיריות (מכרזים), תשמ"ח-1987.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</si>
</sst>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5"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b/>
      <sz val="11"/>
      <color theme="1"/>
      <name val="Arial"/>
      <family val="2"/>
      <scheme val="minor"/>
    </font>
    <font>
      <sz val="12"/>
      <name val="Arial"/>
      <family val="2"/>
      <scheme val="minor"/>
    </font>
    <font>
      <sz val="10"/>
      <name val="Arial"/>
      <family val="2"/>
    </font>
    <font>
      <sz val="11"/>
      <name val="Arial"/>
      <family val="2"/>
      <scheme val="minor"/>
    </font>
    <font>
      <b/>
      <sz val="14"/>
      <color theme="1"/>
      <name val="Arial"/>
      <family val="2"/>
      <scheme val="minor"/>
    </font>
    <font>
      <sz val="9"/>
      <name val="Arial"/>
      <family val="2"/>
    </font>
    <font>
      <sz val="10"/>
      <color theme="1"/>
      <name val="Arial"/>
      <family val="2"/>
      <scheme val="minor"/>
    </font>
    <font>
      <sz val="10"/>
      <name val="Arial"/>
      <family val="2"/>
      <scheme val="minor"/>
    </font>
    <font>
      <sz val="14"/>
      <name val="Arial"/>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83">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5" xfId="0" applyBorder="1" applyAlignment="1">
      <alignment horizontal="center"/>
    </xf>
    <xf numFmtId="0" fontId="0" fillId="0" borderId="1" xfId="0" applyBorder="1"/>
    <xf numFmtId="0" fontId="10" fillId="0" borderId="0" xfId="0" applyFont="1"/>
    <xf numFmtId="165" fontId="5" fillId="4" borderId="1" xfId="0"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0" fontId="7" fillId="0" borderId="5" xfId="0" applyFont="1" applyBorder="1" applyAlignment="1">
      <alignment horizontal="center" readingOrder="2"/>
    </xf>
    <xf numFmtId="3" fontId="8" fillId="6" borderId="1" xfId="0" applyNumberFormat="1" applyFont="1" applyFill="1" applyBorder="1" applyAlignment="1">
      <alignment horizontal="center" vertical="center" wrapText="1" readingOrder="2"/>
    </xf>
    <xf numFmtId="0" fontId="8" fillId="6" borderId="1" xfId="0" applyFont="1" applyFill="1" applyBorder="1" applyAlignment="1">
      <alignment horizontal="center" vertical="center" wrapText="1" readingOrder="2"/>
    </xf>
    <xf numFmtId="165" fontId="8" fillId="6" borderId="1" xfId="0" applyNumberFormat="1" applyFont="1" applyFill="1" applyBorder="1" applyAlignment="1">
      <alignment horizontal="center" vertical="center" wrapText="1" readingOrder="2"/>
    </xf>
    <xf numFmtId="0" fontId="8" fillId="0" borderId="1" xfId="0" applyFont="1" applyBorder="1" applyAlignment="1">
      <alignment horizontal="center" vertical="top" wrapText="1" readingOrder="2"/>
    </xf>
    <xf numFmtId="0" fontId="11" fillId="0" borderId="1" xfId="0" applyFont="1" applyBorder="1" applyAlignment="1">
      <alignment horizontal="center" vertical="top" wrapText="1" readingOrder="2"/>
    </xf>
    <xf numFmtId="0" fontId="8" fillId="0" borderId="1" xfId="1" applyNumberFormat="1" applyFont="1" applyFill="1" applyBorder="1" applyAlignment="1">
      <alignment horizontal="right" vertical="top" wrapText="1" readingOrder="2"/>
    </xf>
    <xf numFmtId="3" fontId="8" fillId="0" borderId="1" xfId="0" applyNumberFormat="1" applyFont="1" applyBorder="1" applyAlignment="1">
      <alignment horizontal="center" vertical="top" wrapText="1" readingOrder="2"/>
    </xf>
    <xf numFmtId="0" fontId="4" fillId="0" borderId="5" xfId="0" applyFont="1" applyBorder="1" applyAlignment="1">
      <alignment horizontal="center" vertical="top" wrapText="1" readingOrder="2"/>
    </xf>
    <xf numFmtId="0" fontId="13" fillId="6" borderId="1" xfId="2" applyFont="1" applyFill="1" applyBorder="1" applyAlignment="1">
      <alignment horizontal="center" vertical="center" wrapText="1" readingOrder="2"/>
    </xf>
    <xf numFmtId="3" fontId="13" fillId="6" borderId="1" xfId="2" applyNumberFormat="1" applyFont="1" applyFill="1" applyBorder="1" applyAlignment="1">
      <alignment horizontal="center" vertical="center" wrapText="1" readingOrder="2"/>
    </xf>
    <xf numFmtId="165" fontId="13" fillId="6" borderId="1" xfId="2" applyNumberFormat="1" applyFont="1" applyFill="1" applyBorder="1" applyAlignment="1">
      <alignment horizontal="center" vertical="center" wrapText="1" readingOrder="2"/>
    </xf>
    <xf numFmtId="1" fontId="13" fillId="6" borderId="1" xfId="2" applyNumberFormat="1" applyFont="1" applyFill="1" applyBorder="1" applyAlignment="1">
      <alignment horizontal="center" vertical="center" wrapText="1" readingOrder="2"/>
    </xf>
    <xf numFmtId="0" fontId="8" fillId="7" borderId="1" xfId="0" applyFont="1" applyFill="1" applyBorder="1" applyAlignment="1">
      <alignment horizontal="center" vertical="center" wrapText="1" readingOrder="2"/>
    </xf>
    <xf numFmtId="165" fontId="8" fillId="7" borderId="1" xfId="0" applyNumberFormat="1" applyFont="1" applyFill="1" applyBorder="1" applyAlignment="1">
      <alignment horizontal="center" vertical="center" wrapText="1" readingOrder="2"/>
    </xf>
    <xf numFmtId="165" fontId="5" fillId="4" borderId="7" xfId="0" applyNumberFormat="1" applyFont="1" applyFill="1" applyBorder="1" applyAlignment="1">
      <alignment horizontal="center" vertical="center" wrapText="1" readingOrder="2"/>
    </xf>
    <xf numFmtId="0" fontId="12" fillId="0" borderId="8" xfId="0" applyFont="1" applyBorder="1" applyAlignment="1">
      <alignment horizontal="center" vertical="center" wrapText="1" readingOrder="2"/>
    </xf>
    <xf numFmtId="0" fontId="0" fillId="7" borderId="1" xfId="0" applyFill="1" applyBorder="1" applyAlignment="1">
      <alignment horizontal="center"/>
    </xf>
    <xf numFmtId="3" fontId="8" fillId="0" borderId="5" xfId="0" applyNumberFormat="1" applyFont="1" applyBorder="1" applyAlignment="1">
      <alignment horizontal="center" vertical="top" wrapText="1" readingOrder="2"/>
    </xf>
    <xf numFmtId="0" fontId="0" fillId="7" borderId="1" xfId="0" applyFill="1" applyBorder="1" applyAlignment="1">
      <alignment horizontal="center" vertical="top"/>
    </xf>
    <xf numFmtId="0" fontId="9" fillId="6" borderId="0" xfId="0" applyFont="1" applyFill="1"/>
    <xf numFmtId="0" fontId="8" fillId="6" borderId="1" xfId="1" applyNumberFormat="1" applyFont="1" applyFill="1" applyBorder="1" applyAlignment="1">
      <alignment horizontal="center" vertical="center" wrapText="1" readingOrder="2"/>
    </xf>
    <xf numFmtId="165" fontId="13" fillId="7" borderId="1" xfId="2" applyNumberFormat="1" applyFont="1" applyFill="1" applyBorder="1" applyAlignment="1">
      <alignment horizontal="center" vertical="center" wrapText="1" readingOrder="2"/>
    </xf>
    <xf numFmtId="1" fontId="13" fillId="7" borderId="1" xfId="2" applyNumberFormat="1"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7" fillId="6" borderId="1" xfId="0" applyFont="1" applyFill="1" applyBorder="1" applyAlignment="1">
      <alignment horizontal="center" readingOrder="2"/>
    </xf>
    <xf numFmtId="0" fontId="13" fillId="6" borderId="1" xfId="0" applyFont="1" applyFill="1" applyBorder="1" applyAlignment="1">
      <alignment horizontal="center" vertical="center" wrapText="1" readingOrder="2"/>
    </xf>
    <xf numFmtId="0" fontId="9" fillId="6" borderId="1" xfId="0" applyFont="1" applyFill="1" applyBorder="1" applyAlignment="1">
      <alignment horizontal="center"/>
    </xf>
    <xf numFmtId="0" fontId="9" fillId="6" borderId="1" xfId="0" applyFont="1" applyFill="1" applyBorder="1"/>
    <xf numFmtId="0" fontId="6" fillId="0" borderId="0" xfId="0" applyFont="1"/>
    <xf numFmtId="0" fontId="13" fillId="6" borderId="1" xfId="0" applyFont="1" applyFill="1" applyBorder="1" applyAlignment="1">
      <alignment horizontal="center" vertical="center" wrapText="1" readingOrder="2"/>
    </xf>
    <xf numFmtId="0" fontId="9" fillId="6" borderId="1" xfId="0" applyFont="1" applyFill="1" applyBorder="1" applyAlignment="1">
      <alignment horizontal="center"/>
    </xf>
    <xf numFmtId="0" fontId="4" fillId="6" borderId="2" xfId="0" applyFont="1" applyFill="1" applyBorder="1" applyAlignment="1">
      <alignment horizontal="right" vertical="center" wrapText="1" readingOrder="2"/>
    </xf>
    <xf numFmtId="0" fontId="4" fillId="6" borderId="3" xfId="0" applyFont="1" applyFill="1" applyBorder="1" applyAlignment="1">
      <alignment horizontal="right" vertical="center" wrapText="1" readingOrder="2"/>
    </xf>
    <xf numFmtId="0" fontId="4" fillId="6" borderId="4" xfId="0" applyFont="1" applyFill="1" applyBorder="1" applyAlignment="1">
      <alignment horizontal="right" vertical="center" wrapText="1" readingOrder="2"/>
    </xf>
    <xf numFmtId="0" fontId="5" fillId="6" borderId="1" xfId="0" applyFont="1" applyFill="1" applyBorder="1" applyAlignment="1">
      <alignment horizontal="center" vertical="center" readingOrder="2"/>
    </xf>
    <xf numFmtId="0" fontId="8" fillId="6" borderId="1" xfId="0" applyFont="1" applyFill="1" applyBorder="1" applyAlignment="1">
      <alignment horizontal="center" vertical="center" wrapText="1" readingOrder="2"/>
    </xf>
    <xf numFmtId="0" fontId="8" fillId="6" borderId="1" xfId="1" applyNumberFormat="1" applyFont="1" applyFill="1" applyBorder="1" applyAlignment="1">
      <alignment horizontal="center" vertical="center" wrapText="1" readingOrder="2"/>
    </xf>
    <xf numFmtId="3" fontId="8" fillId="6" borderId="1" xfId="0" applyNumberFormat="1" applyFont="1" applyFill="1" applyBorder="1" applyAlignment="1">
      <alignment horizontal="center" vertical="center" wrapText="1" readingOrder="2"/>
    </xf>
    <xf numFmtId="0" fontId="12" fillId="0" borderId="5" xfId="0" applyFont="1" applyBorder="1" applyAlignment="1">
      <alignment horizontal="center" vertical="center" wrapText="1" readingOrder="2"/>
    </xf>
    <xf numFmtId="0" fontId="12" fillId="0" borderId="6" xfId="0" applyFont="1" applyBorder="1" applyAlignment="1">
      <alignment horizontal="center" vertical="center" wrapText="1" readingOrder="2"/>
    </xf>
    <xf numFmtId="0" fontId="0" fillId="0" borderId="5" xfId="0" applyBorder="1" applyAlignment="1">
      <alignment horizontal="center"/>
    </xf>
    <xf numFmtId="0" fontId="0" fillId="0" borderId="6" xfId="0" applyBorder="1" applyAlignment="1">
      <alignment horizontal="center"/>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49" fontId="5" fillId="5" borderId="4"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49" fontId="5" fillId="6" borderId="2" xfId="0" applyNumberFormat="1" applyFont="1" applyFill="1" applyBorder="1" applyAlignment="1">
      <alignment horizontal="center" vertical="center" readingOrder="2"/>
    </xf>
    <xf numFmtId="49" fontId="5" fillId="6" borderId="3" xfId="0" applyNumberFormat="1" applyFont="1" applyFill="1" applyBorder="1" applyAlignment="1">
      <alignment horizontal="center" vertical="center" readingOrder="2"/>
    </xf>
    <xf numFmtId="49" fontId="5" fillId="6" borderId="4" xfId="0" applyNumberFormat="1" applyFont="1" applyFill="1" applyBorder="1" applyAlignment="1">
      <alignment horizontal="center" vertical="center" readingOrder="2"/>
    </xf>
    <xf numFmtId="0" fontId="14" fillId="0" borderId="5" xfId="0" applyFont="1" applyBorder="1" applyAlignment="1">
      <alignment vertical="center" wrapText="1" readingOrder="2"/>
    </xf>
    <xf numFmtId="0" fontId="14" fillId="0" borderId="6" xfId="0" applyFont="1" applyBorder="1" applyAlignment="1">
      <alignment vertical="center" wrapText="1" readingOrder="2"/>
    </xf>
    <xf numFmtId="0" fontId="4" fillId="0" borderId="5"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7" fillId="6" borderId="1" xfId="0" applyFont="1" applyFill="1" applyBorder="1" applyAlignment="1">
      <alignment horizontal="center" readingOrder="2"/>
    </xf>
    <xf numFmtId="165" fontId="5" fillId="4" borderId="1" xfId="0" applyNumberFormat="1" applyFont="1" applyFill="1" applyBorder="1" applyAlignment="1">
      <alignment horizontal="center" vertical="center" wrapText="1" readingOrder="2"/>
    </xf>
    <xf numFmtId="0" fontId="7" fillId="0" borderId="5" xfId="0" applyFont="1" applyBorder="1" applyAlignment="1">
      <alignment horizontal="center" readingOrder="2"/>
    </xf>
    <xf numFmtId="0" fontId="7" fillId="0" borderId="6" xfId="0" applyFont="1" applyBorder="1" applyAlignment="1">
      <alignment horizontal="center" readingOrder="2"/>
    </xf>
    <xf numFmtId="165" fontId="5" fillId="4" borderId="9" xfId="0" applyNumberFormat="1" applyFont="1" applyFill="1" applyBorder="1" applyAlignment="1">
      <alignment horizontal="center" vertical="center" wrapText="1" readingOrder="2"/>
    </xf>
    <xf numFmtId="165" fontId="5" fillId="4" borderId="0" xfId="0" applyNumberFormat="1" applyFont="1" applyFill="1" applyAlignment="1">
      <alignment horizontal="center" vertical="center" wrapText="1" readingOrder="2"/>
    </xf>
    <xf numFmtId="0" fontId="4" fillId="0" borderId="2" xfId="0" applyFont="1" applyBorder="1" applyAlignment="1">
      <alignment horizontal="right" vertical="top" wrapText="1" readingOrder="2"/>
    </xf>
    <xf numFmtId="0" fontId="4" fillId="0" borderId="3" xfId="0" applyFont="1" applyBorder="1" applyAlignment="1">
      <alignment horizontal="right" vertical="top" wrapText="1" readingOrder="2"/>
    </xf>
    <xf numFmtId="0" fontId="4" fillId="0" borderId="4" xfId="0" applyFont="1" applyBorder="1" applyAlignment="1">
      <alignment horizontal="right" vertical="top" wrapText="1"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37"/>
  <sheetViews>
    <sheetView rightToLeft="1" tabSelected="1" workbookViewId="0">
      <selection activeCell="B1" sqref="B1:T1"/>
    </sheetView>
  </sheetViews>
  <sheetFormatPr defaultRowHeight="14.25" x14ac:dyDescent="0.2"/>
  <cols>
    <col min="1" max="1" width="4.125" customWidth="1"/>
    <col min="2" max="2" width="18.875" customWidth="1"/>
    <col min="3" max="3" width="13.625" customWidth="1"/>
    <col min="4" max="4" width="15" bestFit="1" customWidth="1"/>
    <col min="5" max="5" width="14.75" customWidth="1"/>
    <col min="7" max="7" width="17.25" customWidth="1"/>
    <col min="8" max="8" width="8" customWidth="1"/>
    <col min="9" max="9" width="13.125" customWidth="1"/>
    <col min="10" max="10" width="14.5" customWidth="1"/>
    <col min="11" max="11" width="15.375" customWidth="1"/>
    <col min="12" max="12" width="13.125" customWidth="1"/>
    <col min="13" max="13" width="15.5" customWidth="1"/>
    <col min="14" max="14" width="13.25" customWidth="1"/>
    <col min="15" max="15" width="14.25" customWidth="1"/>
    <col min="16" max="16" width="11.75" customWidth="1"/>
    <col min="18" max="18" width="13.5" customWidth="1"/>
    <col min="19" max="19" width="11.25" customWidth="1"/>
    <col min="20" max="20" width="9.625" customWidth="1"/>
  </cols>
  <sheetData>
    <row r="1" spans="1:20" ht="20.25" x14ac:dyDescent="0.2">
      <c r="A1" s="78"/>
      <c r="B1" s="79" t="s">
        <v>35</v>
      </c>
      <c r="C1" s="79"/>
      <c r="D1" s="79"/>
      <c r="E1" s="79"/>
      <c r="F1" s="79"/>
      <c r="G1" s="79"/>
      <c r="H1" s="79"/>
      <c r="I1" s="79"/>
      <c r="J1" s="79"/>
      <c r="K1" s="79"/>
      <c r="L1" s="79"/>
      <c r="M1" s="79"/>
      <c r="N1" s="79"/>
      <c r="O1" s="79"/>
      <c r="P1" s="79"/>
      <c r="Q1" s="79"/>
      <c r="R1" s="79"/>
      <c r="S1" s="79"/>
      <c r="T1" s="79"/>
    </row>
    <row r="2" spans="1:20" x14ac:dyDescent="0.2">
      <c r="A2" s="78"/>
      <c r="B2" s="80" t="s">
        <v>30</v>
      </c>
      <c r="C2" s="80"/>
      <c r="D2" s="80"/>
      <c r="E2" s="80"/>
      <c r="F2" s="80"/>
      <c r="G2" s="80"/>
      <c r="H2" s="80"/>
      <c r="I2" s="80"/>
      <c r="J2" s="80"/>
      <c r="K2" s="80"/>
      <c r="L2" s="80"/>
      <c r="M2" s="80"/>
      <c r="N2" s="80"/>
      <c r="O2" s="80"/>
      <c r="P2" s="80"/>
      <c r="Q2" s="80"/>
      <c r="R2" s="80"/>
      <c r="S2" s="80"/>
      <c r="T2" s="80"/>
    </row>
    <row r="3" spans="1:20" ht="15.75" x14ac:dyDescent="0.2">
      <c r="A3" s="78"/>
      <c r="B3" s="81" t="s">
        <v>0</v>
      </c>
      <c r="C3" s="81"/>
      <c r="D3" s="81"/>
      <c r="E3" s="81"/>
      <c r="F3" s="81"/>
      <c r="G3" s="81"/>
      <c r="H3" s="81"/>
      <c r="I3" s="81"/>
      <c r="J3" s="81"/>
      <c r="K3" s="81"/>
      <c r="L3" s="81"/>
      <c r="M3" s="81"/>
      <c r="N3" s="81"/>
      <c r="O3" s="81"/>
      <c r="P3" s="81"/>
      <c r="Q3" s="81"/>
      <c r="R3" s="81"/>
      <c r="S3" s="81"/>
      <c r="T3" s="81"/>
    </row>
    <row r="4" spans="1:20" x14ac:dyDescent="0.2">
      <c r="A4" s="78"/>
      <c r="B4" s="82" t="s">
        <v>1</v>
      </c>
      <c r="C4" s="82"/>
      <c r="D4" s="82"/>
      <c r="E4" s="82"/>
      <c r="F4" s="82"/>
      <c r="G4" s="82"/>
      <c r="H4" s="82"/>
      <c r="I4" s="82"/>
      <c r="J4" s="82"/>
      <c r="K4" s="82"/>
      <c r="L4" s="82"/>
      <c r="M4" s="82"/>
      <c r="N4" s="82"/>
      <c r="O4" s="82"/>
      <c r="P4" s="82"/>
      <c r="Q4" s="82"/>
      <c r="R4" s="82"/>
      <c r="S4" s="82"/>
      <c r="T4" s="82"/>
    </row>
    <row r="5" spans="1:20" x14ac:dyDescent="0.2">
      <c r="A5" s="78"/>
      <c r="B5" s="82" t="s">
        <v>2</v>
      </c>
      <c r="C5" s="82"/>
      <c r="D5" s="82"/>
      <c r="E5" s="82"/>
      <c r="F5" s="82"/>
      <c r="G5" s="82"/>
      <c r="H5" s="82"/>
      <c r="I5" s="82"/>
      <c r="J5" s="82"/>
      <c r="K5" s="82"/>
      <c r="L5" s="82"/>
      <c r="M5" s="82"/>
      <c r="N5" s="82"/>
      <c r="O5" s="82"/>
      <c r="P5" s="82"/>
      <c r="Q5" s="82"/>
      <c r="R5" s="82"/>
      <c r="S5" s="82"/>
      <c r="T5" s="82"/>
    </row>
    <row r="6" spans="1:20" ht="78.75" x14ac:dyDescent="0.2">
      <c r="A6" s="78"/>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54" t="s">
        <v>36</v>
      </c>
      <c r="B7" s="55"/>
      <c r="C7" s="55"/>
      <c r="D7" s="55"/>
      <c r="E7" s="55"/>
      <c r="F7" s="55"/>
      <c r="G7" s="55"/>
      <c r="H7" s="55"/>
      <c r="I7" s="55"/>
      <c r="J7" s="55"/>
      <c r="K7" s="55"/>
      <c r="L7" s="55"/>
      <c r="M7" s="55"/>
      <c r="N7" s="55"/>
      <c r="O7" s="55"/>
      <c r="P7" s="55"/>
      <c r="Q7" s="55"/>
      <c r="R7" s="55"/>
      <c r="S7" s="55"/>
      <c r="T7" s="56"/>
    </row>
    <row r="8" spans="1:20" x14ac:dyDescent="0.2">
      <c r="A8" s="57">
        <v>1</v>
      </c>
      <c r="B8" s="64" t="s">
        <v>37</v>
      </c>
      <c r="C8" s="64" t="s">
        <v>38</v>
      </c>
      <c r="D8" s="64">
        <v>1812000752</v>
      </c>
      <c r="E8" s="64" t="s">
        <v>33</v>
      </c>
      <c r="F8" s="64" t="s">
        <v>34</v>
      </c>
      <c r="G8" s="28" t="s">
        <v>39</v>
      </c>
      <c r="H8" s="28" t="s">
        <v>26</v>
      </c>
      <c r="I8" s="28">
        <v>100</v>
      </c>
      <c r="J8" s="28" t="s">
        <v>22</v>
      </c>
      <c r="K8" s="28">
        <v>170.94</v>
      </c>
      <c r="L8" s="28">
        <v>30</v>
      </c>
      <c r="M8" s="28">
        <f>L8*K8</f>
        <v>5128.2</v>
      </c>
      <c r="N8" s="28">
        <f>M8*117/100</f>
        <v>5999.9940000000006</v>
      </c>
      <c r="O8" s="66" t="s">
        <v>32</v>
      </c>
      <c r="P8" s="66" t="s">
        <v>29</v>
      </c>
      <c r="Q8" s="71"/>
      <c r="R8" s="73"/>
      <c r="S8" s="50"/>
      <c r="T8" s="52"/>
    </row>
    <row r="9" spans="1:20" x14ac:dyDescent="0.2">
      <c r="A9" s="57"/>
      <c r="B9" s="65"/>
      <c r="C9" s="65"/>
      <c r="D9" s="65"/>
      <c r="E9" s="65"/>
      <c r="F9" s="65"/>
      <c r="G9" s="28" t="s">
        <v>40</v>
      </c>
      <c r="H9" s="28" t="s">
        <v>26</v>
      </c>
      <c r="I9" s="28">
        <v>100</v>
      </c>
      <c r="J9" s="28" t="s">
        <v>22</v>
      </c>
      <c r="K9" s="28">
        <v>170.94</v>
      </c>
      <c r="L9" s="28">
        <v>30</v>
      </c>
      <c r="M9" s="28">
        <f t="shared" ref="M9:M22" si="0">L9*K9</f>
        <v>5128.2</v>
      </c>
      <c r="N9" s="28">
        <f t="shared" ref="N9:N22" si="1">M9*117/100</f>
        <v>5999.9940000000006</v>
      </c>
      <c r="O9" s="67"/>
      <c r="P9" s="67"/>
      <c r="Q9" s="72"/>
      <c r="R9" s="74"/>
      <c r="S9" s="51"/>
      <c r="T9" s="53"/>
    </row>
    <row r="10" spans="1:20" x14ac:dyDescent="0.2">
      <c r="A10" s="57"/>
      <c r="B10" s="65"/>
      <c r="C10" s="65"/>
      <c r="D10" s="65"/>
      <c r="E10" s="65"/>
      <c r="F10" s="65"/>
      <c r="G10" s="28" t="s">
        <v>41</v>
      </c>
      <c r="H10" s="28" t="s">
        <v>26</v>
      </c>
      <c r="I10" s="28">
        <v>100</v>
      </c>
      <c r="J10" s="28" t="s">
        <v>22</v>
      </c>
      <c r="K10" s="28">
        <v>170.94</v>
      </c>
      <c r="L10" s="28">
        <v>30</v>
      </c>
      <c r="M10" s="28">
        <f t="shared" si="0"/>
        <v>5128.2</v>
      </c>
      <c r="N10" s="28">
        <f t="shared" si="1"/>
        <v>5999.9940000000006</v>
      </c>
      <c r="O10" s="67"/>
      <c r="P10" s="67"/>
      <c r="Q10" s="72"/>
      <c r="R10" s="74"/>
      <c r="S10" s="51"/>
      <c r="T10" s="53"/>
    </row>
    <row r="11" spans="1:20" x14ac:dyDescent="0.2">
      <c r="A11" s="57"/>
      <c r="B11" s="65"/>
      <c r="C11" s="65"/>
      <c r="D11" s="65"/>
      <c r="E11" s="65"/>
      <c r="F11" s="65"/>
      <c r="G11" s="28" t="s">
        <v>42</v>
      </c>
      <c r="H11" s="28" t="s">
        <v>26</v>
      </c>
      <c r="I11" s="28">
        <v>100</v>
      </c>
      <c r="J11" s="28" t="s">
        <v>22</v>
      </c>
      <c r="K11" s="28">
        <v>170.94</v>
      </c>
      <c r="L11" s="28">
        <v>30</v>
      </c>
      <c r="M11" s="28">
        <f t="shared" si="0"/>
        <v>5128.2</v>
      </c>
      <c r="N11" s="28">
        <f t="shared" si="1"/>
        <v>5999.9940000000006</v>
      </c>
      <c r="O11" s="67"/>
      <c r="P11" s="67"/>
      <c r="Q11" s="72"/>
      <c r="R11" s="74"/>
      <c r="S11" s="51"/>
      <c r="T11" s="53"/>
    </row>
    <row r="12" spans="1:20" x14ac:dyDescent="0.2">
      <c r="A12" s="57"/>
      <c r="B12" s="65"/>
      <c r="C12" s="65"/>
      <c r="D12" s="65"/>
      <c r="E12" s="65"/>
      <c r="F12" s="65"/>
      <c r="G12" s="28" t="s">
        <v>43</v>
      </c>
      <c r="H12" s="28" t="s">
        <v>26</v>
      </c>
      <c r="I12" s="28">
        <v>100</v>
      </c>
      <c r="J12" s="28" t="s">
        <v>22</v>
      </c>
      <c r="K12" s="28">
        <v>170.94</v>
      </c>
      <c r="L12" s="28">
        <v>30</v>
      </c>
      <c r="M12" s="28">
        <f t="shared" si="0"/>
        <v>5128.2</v>
      </c>
      <c r="N12" s="28">
        <f t="shared" si="1"/>
        <v>5999.9940000000006</v>
      </c>
      <c r="O12" s="67"/>
      <c r="P12" s="67"/>
      <c r="Q12" s="72"/>
      <c r="R12" s="74"/>
      <c r="S12" s="51"/>
      <c r="T12" s="53"/>
    </row>
    <row r="13" spans="1:20" x14ac:dyDescent="0.2">
      <c r="A13" s="57"/>
      <c r="B13" s="65"/>
      <c r="C13" s="65"/>
      <c r="D13" s="65"/>
      <c r="E13" s="65"/>
      <c r="F13" s="65"/>
      <c r="G13" s="28" t="s">
        <v>44</v>
      </c>
      <c r="H13" s="28" t="s">
        <v>26</v>
      </c>
      <c r="I13" s="28">
        <v>100</v>
      </c>
      <c r="J13" s="28" t="s">
        <v>22</v>
      </c>
      <c r="K13" s="28">
        <v>170.94</v>
      </c>
      <c r="L13" s="28">
        <v>30</v>
      </c>
      <c r="M13" s="28">
        <f t="shared" si="0"/>
        <v>5128.2</v>
      </c>
      <c r="N13" s="28">
        <f t="shared" si="1"/>
        <v>5999.9940000000006</v>
      </c>
      <c r="O13" s="67"/>
      <c r="P13" s="67"/>
      <c r="Q13" s="72"/>
      <c r="R13" s="74"/>
      <c r="S13" s="51"/>
      <c r="T13" s="53"/>
    </row>
    <row r="14" spans="1:20" x14ac:dyDescent="0.2">
      <c r="A14" s="57"/>
      <c r="B14" s="65"/>
      <c r="C14" s="65"/>
      <c r="D14" s="65"/>
      <c r="E14" s="65"/>
      <c r="F14" s="65"/>
      <c r="G14" s="28" t="s">
        <v>45</v>
      </c>
      <c r="H14" s="28" t="s">
        <v>26</v>
      </c>
      <c r="I14" s="28">
        <v>100</v>
      </c>
      <c r="J14" s="28" t="s">
        <v>22</v>
      </c>
      <c r="K14" s="28">
        <v>170.94</v>
      </c>
      <c r="L14" s="28">
        <v>30</v>
      </c>
      <c r="M14" s="28">
        <f t="shared" si="0"/>
        <v>5128.2</v>
      </c>
      <c r="N14" s="28">
        <f t="shared" si="1"/>
        <v>5999.9940000000006</v>
      </c>
      <c r="O14" s="67"/>
      <c r="P14" s="67"/>
      <c r="Q14" s="72"/>
      <c r="R14" s="74"/>
      <c r="S14" s="51"/>
      <c r="T14" s="53"/>
    </row>
    <row r="15" spans="1:20" x14ac:dyDescent="0.2">
      <c r="A15" s="57"/>
      <c r="B15" s="65"/>
      <c r="C15" s="65"/>
      <c r="D15" s="65"/>
      <c r="E15" s="65"/>
      <c r="F15" s="65"/>
      <c r="G15" s="28" t="s">
        <v>46</v>
      </c>
      <c r="H15" s="28" t="s">
        <v>26</v>
      </c>
      <c r="I15" s="28">
        <v>100</v>
      </c>
      <c r="J15" s="28" t="s">
        <v>22</v>
      </c>
      <c r="K15" s="28">
        <v>170.94</v>
      </c>
      <c r="L15" s="28">
        <v>30</v>
      </c>
      <c r="M15" s="28">
        <f t="shared" si="0"/>
        <v>5128.2</v>
      </c>
      <c r="N15" s="28">
        <f t="shared" si="1"/>
        <v>5999.9940000000006</v>
      </c>
      <c r="O15" s="67"/>
      <c r="P15" s="67"/>
      <c r="Q15" s="72"/>
      <c r="R15" s="74"/>
      <c r="S15" s="51"/>
      <c r="T15" s="53"/>
    </row>
    <row r="16" spans="1:20" x14ac:dyDescent="0.2">
      <c r="A16" s="57"/>
      <c r="B16" s="65"/>
      <c r="C16" s="65"/>
      <c r="D16" s="65"/>
      <c r="E16" s="65"/>
      <c r="F16" s="65"/>
      <c r="G16" s="28" t="s">
        <v>47</v>
      </c>
      <c r="H16" s="28" t="s">
        <v>26</v>
      </c>
      <c r="I16" s="28">
        <v>100</v>
      </c>
      <c r="J16" s="28" t="s">
        <v>22</v>
      </c>
      <c r="K16" s="28">
        <v>170.94</v>
      </c>
      <c r="L16" s="28">
        <v>30</v>
      </c>
      <c r="M16" s="28">
        <f t="shared" si="0"/>
        <v>5128.2</v>
      </c>
      <c r="N16" s="28">
        <f t="shared" si="1"/>
        <v>5999.9940000000006</v>
      </c>
      <c r="O16" s="67"/>
      <c r="P16" s="67"/>
      <c r="Q16" s="72"/>
      <c r="R16" s="74"/>
      <c r="S16" s="51"/>
      <c r="T16" s="53"/>
    </row>
    <row r="17" spans="1:20" x14ac:dyDescent="0.2">
      <c r="A17" s="57"/>
      <c r="B17" s="65"/>
      <c r="C17" s="65"/>
      <c r="D17" s="65"/>
      <c r="E17" s="65"/>
      <c r="F17" s="65"/>
      <c r="G17" s="28" t="s">
        <v>48</v>
      </c>
      <c r="H17" s="28" t="s">
        <v>26</v>
      </c>
      <c r="I17" s="28">
        <v>100</v>
      </c>
      <c r="J17" s="28" t="s">
        <v>22</v>
      </c>
      <c r="K17" s="28">
        <v>170.94</v>
      </c>
      <c r="L17" s="28">
        <v>30</v>
      </c>
      <c r="M17" s="28">
        <f t="shared" si="0"/>
        <v>5128.2</v>
      </c>
      <c r="N17" s="28">
        <f t="shared" si="1"/>
        <v>5999.9940000000006</v>
      </c>
      <c r="O17" s="67"/>
      <c r="P17" s="67"/>
      <c r="Q17" s="72"/>
      <c r="R17" s="74"/>
      <c r="S17" s="51"/>
      <c r="T17" s="53"/>
    </row>
    <row r="18" spans="1:20" x14ac:dyDescent="0.2">
      <c r="A18" s="57"/>
      <c r="B18" s="65"/>
      <c r="C18" s="65"/>
      <c r="D18" s="65"/>
      <c r="E18" s="65"/>
      <c r="F18" s="65"/>
      <c r="G18" s="28" t="s">
        <v>49</v>
      </c>
      <c r="H18" s="28" t="s">
        <v>26</v>
      </c>
      <c r="I18" s="28">
        <v>100</v>
      </c>
      <c r="J18" s="28" t="s">
        <v>22</v>
      </c>
      <c r="K18" s="28">
        <v>170.94</v>
      </c>
      <c r="L18" s="28">
        <v>30</v>
      </c>
      <c r="M18" s="28">
        <f t="shared" si="0"/>
        <v>5128.2</v>
      </c>
      <c r="N18" s="28">
        <f t="shared" si="1"/>
        <v>5999.9940000000006</v>
      </c>
      <c r="O18" s="67"/>
      <c r="P18" s="67"/>
      <c r="Q18" s="72"/>
      <c r="R18" s="74"/>
      <c r="S18" s="51"/>
      <c r="T18" s="53"/>
    </row>
    <row r="19" spans="1:20" x14ac:dyDescent="0.2">
      <c r="A19" s="57"/>
      <c r="B19" s="65"/>
      <c r="C19" s="65"/>
      <c r="D19" s="65"/>
      <c r="E19" s="65"/>
      <c r="F19" s="65"/>
      <c r="G19" s="28" t="s">
        <v>50</v>
      </c>
      <c r="H19" s="28" t="s">
        <v>26</v>
      </c>
      <c r="I19" s="28">
        <v>100</v>
      </c>
      <c r="J19" s="28" t="s">
        <v>22</v>
      </c>
      <c r="K19" s="28">
        <v>170.94</v>
      </c>
      <c r="L19" s="28">
        <v>30</v>
      </c>
      <c r="M19" s="28">
        <f t="shared" si="0"/>
        <v>5128.2</v>
      </c>
      <c r="N19" s="28">
        <f t="shared" si="1"/>
        <v>5999.9940000000006</v>
      </c>
      <c r="O19" s="67"/>
      <c r="P19" s="67"/>
      <c r="Q19" s="72"/>
      <c r="R19" s="74"/>
      <c r="S19" s="51"/>
      <c r="T19" s="53"/>
    </row>
    <row r="20" spans="1:20" x14ac:dyDescent="0.2">
      <c r="A20" s="57"/>
      <c r="B20" s="65"/>
      <c r="C20" s="65"/>
      <c r="D20" s="65"/>
      <c r="E20" s="65"/>
      <c r="F20" s="65"/>
      <c r="G20" s="28" t="s">
        <v>51</v>
      </c>
      <c r="H20" s="28" t="s">
        <v>26</v>
      </c>
      <c r="I20" s="28">
        <v>100</v>
      </c>
      <c r="J20" s="28" t="s">
        <v>22</v>
      </c>
      <c r="K20" s="28">
        <v>170.94</v>
      </c>
      <c r="L20" s="28">
        <v>30</v>
      </c>
      <c r="M20" s="28">
        <f t="shared" si="0"/>
        <v>5128.2</v>
      </c>
      <c r="N20" s="28">
        <f t="shared" si="1"/>
        <v>5999.9940000000006</v>
      </c>
      <c r="O20" s="67"/>
      <c r="P20" s="67"/>
      <c r="Q20" s="72"/>
      <c r="R20" s="74"/>
      <c r="S20" s="51"/>
      <c r="T20" s="53"/>
    </row>
    <row r="21" spans="1:20" x14ac:dyDescent="0.2">
      <c r="A21" s="57"/>
      <c r="B21" s="65"/>
      <c r="C21" s="65"/>
      <c r="D21" s="65"/>
      <c r="E21" s="65"/>
      <c r="F21" s="65"/>
      <c r="G21" s="28" t="s">
        <v>52</v>
      </c>
      <c r="H21" s="28" t="s">
        <v>26</v>
      </c>
      <c r="I21" s="28">
        <v>100</v>
      </c>
      <c r="J21" s="28" t="s">
        <v>22</v>
      </c>
      <c r="K21" s="28">
        <v>170.94</v>
      </c>
      <c r="L21" s="28">
        <v>30</v>
      </c>
      <c r="M21" s="28">
        <f t="shared" si="0"/>
        <v>5128.2</v>
      </c>
      <c r="N21" s="28">
        <f t="shared" si="1"/>
        <v>5999.9940000000006</v>
      </c>
      <c r="O21" s="67"/>
      <c r="P21" s="67"/>
      <c r="Q21" s="72"/>
      <c r="R21" s="74"/>
      <c r="S21" s="51"/>
      <c r="T21" s="53"/>
    </row>
    <row r="22" spans="1:20" x14ac:dyDescent="0.2">
      <c r="A22" s="57"/>
      <c r="B22" s="65"/>
      <c r="C22" s="65"/>
      <c r="D22" s="65"/>
      <c r="E22" s="65"/>
      <c r="F22" s="65"/>
      <c r="G22" s="28" t="s">
        <v>53</v>
      </c>
      <c r="H22" s="28" t="s">
        <v>26</v>
      </c>
      <c r="I22" s="28">
        <v>100</v>
      </c>
      <c r="J22" s="28" t="s">
        <v>22</v>
      </c>
      <c r="K22" s="28">
        <v>170.94</v>
      </c>
      <c r="L22" s="28">
        <v>30</v>
      </c>
      <c r="M22" s="28">
        <f t="shared" si="0"/>
        <v>5128.2</v>
      </c>
      <c r="N22" s="28">
        <f t="shared" si="1"/>
        <v>5999.9940000000006</v>
      </c>
      <c r="O22" s="67"/>
      <c r="P22" s="67"/>
      <c r="Q22" s="72"/>
      <c r="R22" s="74"/>
      <c r="S22" s="51"/>
      <c r="T22" s="53"/>
    </row>
    <row r="23" spans="1:20" x14ac:dyDescent="0.2">
      <c r="A23" s="57"/>
      <c r="B23" s="75" t="s">
        <v>54</v>
      </c>
      <c r="C23" s="76"/>
      <c r="D23" s="76"/>
      <c r="E23" s="76"/>
      <c r="F23" s="76"/>
      <c r="G23" s="76"/>
      <c r="H23" s="76"/>
      <c r="I23" s="76"/>
      <c r="J23" s="76"/>
      <c r="K23" s="76"/>
      <c r="L23" s="76"/>
      <c r="M23" s="76"/>
      <c r="N23" s="76"/>
      <c r="O23" s="76"/>
      <c r="P23" s="76"/>
      <c r="Q23" s="76"/>
      <c r="R23" s="76"/>
      <c r="S23" s="77"/>
      <c r="T23" s="7"/>
    </row>
    <row r="24" spans="1:20" ht="15.75" x14ac:dyDescent="0.2">
      <c r="A24" s="54" t="s">
        <v>55</v>
      </c>
      <c r="B24" s="55"/>
      <c r="C24" s="55"/>
      <c r="D24" s="55"/>
      <c r="E24" s="55"/>
      <c r="F24" s="55"/>
      <c r="G24" s="55"/>
      <c r="H24" s="55"/>
      <c r="I24" s="55"/>
      <c r="J24" s="55"/>
      <c r="K24" s="55"/>
      <c r="L24" s="55"/>
      <c r="M24" s="55"/>
      <c r="N24" s="55"/>
      <c r="O24" s="55"/>
      <c r="P24" s="55"/>
      <c r="Q24" s="55"/>
      <c r="R24" s="55"/>
      <c r="S24" s="55"/>
      <c r="T24" s="56"/>
    </row>
    <row r="25" spans="1:20" ht="38.25" x14ac:dyDescent="0.2">
      <c r="A25" s="57">
        <v>2</v>
      </c>
      <c r="B25" s="15" t="s">
        <v>56</v>
      </c>
      <c r="C25" s="16" t="s">
        <v>38</v>
      </c>
      <c r="D25" s="17">
        <v>1812000752</v>
      </c>
      <c r="E25" s="29" t="s">
        <v>33</v>
      </c>
      <c r="F25" s="18" t="s">
        <v>34</v>
      </c>
      <c r="G25" s="30" t="s">
        <v>57</v>
      </c>
      <c r="H25" s="30" t="s">
        <v>26</v>
      </c>
      <c r="I25" s="30">
        <v>100</v>
      </c>
      <c r="J25" s="30" t="s">
        <v>22</v>
      </c>
      <c r="K25" s="30">
        <v>170.94</v>
      </c>
      <c r="L25" s="30">
        <v>40</v>
      </c>
      <c r="M25" s="30">
        <f>L25*K25</f>
        <v>6837.6</v>
      </c>
      <c r="N25" s="30">
        <f>M25*117/100</f>
        <v>7999.9920000000011</v>
      </c>
      <c r="O25" s="19" t="s">
        <v>23</v>
      </c>
      <c r="P25" s="10" t="s">
        <v>29</v>
      </c>
      <c r="Q25" s="11"/>
      <c r="R25" s="26">
        <f>N25</f>
        <v>7999.9920000000011</v>
      </c>
      <c r="S25" s="27"/>
      <c r="T25" s="6"/>
    </row>
    <row r="26" spans="1:20" x14ac:dyDescent="0.2">
      <c r="A26" s="57"/>
      <c r="B26" s="58" t="s">
        <v>58</v>
      </c>
      <c r="C26" s="59"/>
      <c r="D26" s="59"/>
      <c r="E26" s="59"/>
      <c r="F26" s="59"/>
      <c r="G26" s="59"/>
      <c r="H26" s="59"/>
      <c r="I26" s="59"/>
      <c r="J26" s="59"/>
      <c r="K26" s="59"/>
      <c r="L26" s="59"/>
      <c r="M26" s="59"/>
      <c r="N26" s="59"/>
      <c r="O26" s="59"/>
      <c r="P26" s="59"/>
      <c r="Q26" s="59"/>
      <c r="R26" s="59"/>
      <c r="S26" s="60"/>
      <c r="T26" s="7"/>
    </row>
    <row r="27" spans="1:20" s="31" customFormat="1" ht="15.75" x14ac:dyDescent="0.2">
      <c r="A27" s="61" t="s">
        <v>59</v>
      </c>
      <c r="B27" s="62"/>
      <c r="C27" s="62"/>
      <c r="D27" s="62"/>
      <c r="E27" s="62"/>
      <c r="F27" s="62"/>
      <c r="G27" s="62"/>
      <c r="H27" s="62"/>
      <c r="I27" s="62"/>
      <c r="J27" s="62"/>
      <c r="K27" s="62"/>
      <c r="L27" s="62"/>
      <c r="M27" s="62"/>
      <c r="N27" s="62"/>
      <c r="O27" s="62"/>
      <c r="P27" s="62"/>
      <c r="Q27" s="62"/>
      <c r="R27" s="62"/>
      <c r="S27" s="62"/>
      <c r="T27" s="63"/>
    </row>
    <row r="28" spans="1:20" s="31" customFormat="1" x14ac:dyDescent="0.2">
      <c r="A28" s="46">
        <v>3</v>
      </c>
      <c r="B28" s="47" t="s">
        <v>60</v>
      </c>
      <c r="C28" s="47" t="s">
        <v>61</v>
      </c>
      <c r="D28" s="48">
        <v>1813200750</v>
      </c>
      <c r="E28" s="49" t="s">
        <v>28</v>
      </c>
      <c r="F28" s="49" t="s">
        <v>62</v>
      </c>
      <c r="G28" s="33" t="s">
        <v>63</v>
      </c>
      <c r="H28" s="33" t="s">
        <v>26</v>
      </c>
      <c r="I28" s="24">
        <v>72</v>
      </c>
      <c r="J28" s="33" t="s">
        <v>27</v>
      </c>
      <c r="K28" s="25">
        <v>30000</v>
      </c>
      <c r="L28" s="34">
        <v>1</v>
      </c>
      <c r="M28" s="33">
        <f>L28*K28</f>
        <v>30000</v>
      </c>
      <c r="N28" s="33">
        <f>M28*1.17</f>
        <v>35100</v>
      </c>
      <c r="O28" s="68" t="s">
        <v>64</v>
      </c>
      <c r="P28" s="68" t="s">
        <v>29</v>
      </c>
      <c r="Q28" s="69"/>
      <c r="R28" s="70">
        <f>N28*(100-Q28)/100</f>
        <v>35100</v>
      </c>
      <c r="S28" s="41" t="s">
        <v>24</v>
      </c>
      <c r="T28" s="42"/>
    </row>
    <row r="29" spans="1:20" s="31" customFormat="1" x14ac:dyDescent="0.2">
      <c r="A29" s="46"/>
      <c r="B29" s="47"/>
      <c r="C29" s="47"/>
      <c r="D29" s="48"/>
      <c r="E29" s="49"/>
      <c r="F29" s="49"/>
      <c r="G29" s="22" t="s">
        <v>65</v>
      </c>
      <c r="H29" s="22" t="s">
        <v>26</v>
      </c>
      <c r="I29" s="13">
        <v>76</v>
      </c>
      <c r="J29" s="22" t="s">
        <v>27</v>
      </c>
      <c r="K29" s="14">
        <v>18000</v>
      </c>
      <c r="L29" s="23">
        <v>1</v>
      </c>
      <c r="M29" s="22">
        <f t="shared" ref="M29:M31" si="2">L29*K29</f>
        <v>18000</v>
      </c>
      <c r="N29" s="22">
        <f t="shared" ref="N29:N31" si="3">M29*1.17</f>
        <v>21060</v>
      </c>
      <c r="O29" s="68"/>
      <c r="P29" s="68"/>
      <c r="Q29" s="69"/>
      <c r="R29" s="70"/>
      <c r="S29" s="41"/>
      <c r="T29" s="42"/>
    </row>
    <row r="30" spans="1:20" s="31" customFormat="1" x14ac:dyDescent="0.2">
      <c r="A30" s="46"/>
      <c r="B30" s="47"/>
      <c r="C30" s="47"/>
      <c r="D30" s="48"/>
      <c r="E30" s="49"/>
      <c r="F30" s="49"/>
      <c r="G30" s="20" t="s">
        <v>66</v>
      </c>
      <c r="H30" s="20" t="s">
        <v>26</v>
      </c>
      <c r="I30" s="21">
        <v>71</v>
      </c>
      <c r="J30" s="22" t="s">
        <v>27</v>
      </c>
      <c r="K30" s="22">
        <v>21500</v>
      </c>
      <c r="L30" s="12">
        <v>1</v>
      </c>
      <c r="M30" s="22">
        <f t="shared" si="2"/>
        <v>21500</v>
      </c>
      <c r="N30" s="22">
        <f t="shared" si="3"/>
        <v>25155</v>
      </c>
      <c r="O30" s="68"/>
      <c r="P30" s="68"/>
      <c r="Q30" s="69"/>
      <c r="R30" s="70"/>
      <c r="S30" s="41"/>
      <c r="T30" s="42"/>
    </row>
    <row r="31" spans="1:20" s="31" customFormat="1" x14ac:dyDescent="0.2">
      <c r="A31" s="46"/>
      <c r="B31" s="47"/>
      <c r="C31" s="47"/>
      <c r="D31" s="48"/>
      <c r="E31" s="49"/>
      <c r="F31" s="49"/>
      <c r="G31" s="13" t="s">
        <v>67</v>
      </c>
      <c r="H31" s="13"/>
      <c r="I31" s="12">
        <v>45</v>
      </c>
      <c r="J31" s="22" t="s">
        <v>27</v>
      </c>
      <c r="K31" s="22">
        <v>38400</v>
      </c>
      <c r="L31" s="12">
        <v>1</v>
      </c>
      <c r="M31" s="22">
        <f t="shared" si="2"/>
        <v>38400</v>
      </c>
      <c r="N31" s="22">
        <f t="shared" si="3"/>
        <v>44928</v>
      </c>
      <c r="O31" s="68"/>
      <c r="P31" s="68"/>
      <c r="Q31" s="69"/>
      <c r="R31" s="70"/>
      <c r="S31" s="41"/>
      <c r="T31" s="42"/>
    </row>
    <row r="32" spans="1:20" s="31" customFormat="1" ht="77.25" customHeight="1" x14ac:dyDescent="0.2">
      <c r="A32" s="46"/>
      <c r="B32" s="43" t="s">
        <v>68</v>
      </c>
      <c r="C32" s="44"/>
      <c r="D32" s="44"/>
      <c r="E32" s="44"/>
      <c r="F32" s="44"/>
      <c r="G32" s="44"/>
      <c r="H32" s="44"/>
      <c r="I32" s="44"/>
      <c r="J32" s="44"/>
      <c r="K32" s="44"/>
      <c r="L32" s="44"/>
      <c r="M32" s="44"/>
      <c r="N32" s="44"/>
      <c r="O32" s="44"/>
      <c r="P32" s="44"/>
      <c r="Q32" s="44"/>
      <c r="R32" s="44"/>
      <c r="S32" s="45"/>
      <c r="T32" s="39"/>
    </row>
    <row r="33" spans="1:20" s="31" customFormat="1" ht="15.75" x14ac:dyDescent="0.2">
      <c r="A33" s="61" t="s">
        <v>69</v>
      </c>
      <c r="B33" s="62"/>
      <c r="C33" s="62"/>
      <c r="D33" s="62"/>
      <c r="E33" s="62"/>
      <c r="F33" s="62"/>
      <c r="G33" s="62"/>
      <c r="H33" s="62"/>
      <c r="I33" s="62"/>
      <c r="J33" s="62"/>
      <c r="K33" s="62"/>
      <c r="L33" s="62"/>
      <c r="M33" s="62"/>
      <c r="N33" s="62"/>
      <c r="O33" s="62"/>
      <c r="P33" s="62"/>
      <c r="Q33" s="62"/>
      <c r="R33" s="62"/>
      <c r="S33" s="62"/>
      <c r="T33" s="63"/>
    </row>
    <row r="34" spans="1:20" s="31" customFormat="1" ht="51" x14ac:dyDescent="0.2">
      <c r="A34" s="46">
        <v>4</v>
      </c>
      <c r="B34" s="13" t="s">
        <v>70</v>
      </c>
      <c r="C34" s="13" t="s">
        <v>71</v>
      </c>
      <c r="D34" s="32">
        <v>1731000750</v>
      </c>
      <c r="E34" s="12" t="s">
        <v>72</v>
      </c>
      <c r="F34" s="12" t="s">
        <v>73</v>
      </c>
      <c r="G34" s="33" t="s">
        <v>74</v>
      </c>
      <c r="H34" s="33" t="s">
        <v>26</v>
      </c>
      <c r="I34" s="24">
        <v>100</v>
      </c>
      <c r="J34" s="33" t="s">
        <v>22</v>
      </c>
      <c r="K34" s="25">
        <v>250</v>
      </c>
      <c r="L34" s="34">
        <v>100</v>
      </c>
      <c r="M34" s="33">
        <f>L34*K34</f>
        <v>25000</v>
      </c>
      <c r="N34" s="33">
        <f>M34*1.17</f>
        <v>29250</v>
      </c>
      <c r="O34" s="35" t="s">
        <v>31</v>
      </c>
      <c r="P34" s="35" t="s">
        <v>29</v>
      </c>
      <c r="Q34" s="36"/>
      <c r="R34" s="9">
        <f>N34*(100-Q34)/100</f>
        <v>29250</v>
      </c>
      <c r="S34" s="37" t="s">
        <v>24</v>
      </c>
      <c r="T34" s="38"/>
    </row>
    <row r="35" spans="1:20" s="31" customFormat="1" ht="34.5" customHeight="1" x14ac:dyDescent="0.2">
      <c r="A35" s="46"/>
      <c r="B35" s="43" t="s">
        <v>75</v>
      </c>
      <c r="C35" s="44"/>
      <c r="D35" s="44"/>
      <c r="E35" s="44"/>
      <c r="F35" s="44"/>
      <c r="G35" s="44"/>
      <c r="H35" s="44"/>
      <c r="I35" s="44"/>
      <c r="J35" s="44"/>
      <c r="K35" s="44"/>
      <c r="L35" s="44"/>
      <c r="M35" s="44"/>
      <c r="N35" s="44"/>
      <c r="O35" s="44"/>
      <c r="P35" s="44"/>
      <c r="Q35" s="44"/>
      <c r="R35" s="44"/>
      <c r="S35" s="45"/>
      <c r="T35" s="39"/>
    </row>
    <row r="37" spans="1:20" s="40" customFormat="1" ht="18" x14ac:dyDescent="0.25">
      <c r="B37" s="8" t="s">
        <v>25</v>
      </c>
      <c r="C37" s="8"/>
      <c r="D37" s="8"/>
      <c r="E37" s="8"/>
      <c r="F37" s="8"/>
      <c r="G37" s="8"/>
      <c r="H37" s="8"/>
      <c r="I37" s="8"/>
      <c r="J37" s="8"/>
      <c r="K37" s="8"/>
    </row>
  </sheetData>
  <mergeCells count="40">
    <mergeCell ref="A7:T7"/>
    <mergeCell ref="A1:A6"/>
    <mergeCell ref="B1:T1"/>
    <mergeCell ref="B2:T2"/>
    <mergeCell ref="B3:T3"/>
    <mergeCell ref="B4:T4"/>
    <mergeCell ref="B5:T5"/>
    <mergeCell ref="A27:T27"/>
    <mergeCell ref="A8:A23"/>
    <mergeCell ref="B8:B22"/>
    <mergeCell ref="C8:C22"/>
    <mergeCell ref="D8:D22"/>
    <mergeCell ref="E8:E22"/>
    <mergeCell ref="F8:F22"/>
    <mergeCell ref="O8:O22"/>
    <mergeCell ref="P8:P22"/>
    <mergeCell ref="Q8:Q22"/>
    <mergeCell ref="R8:R22"/>
    <mergeCell ref="B23:S23"/>
    <mergeCell ref="S8:S22"/>
    <mergeCell ref="T8:T22"/>
    <mergeCell ref="A24:T24"/>
    <mergeCell ref="A25:A26"/>
    <mergeCell ref="B26:S26"/>
    <mergeCell ref="S28:S31"/>
    <mergeCell ref="T28:T31"/>
    <mergeCell ref="B32:S32"/>
    <mergeCell ref="A34:A35"/>
    <mergeCell ref="B35:S35"/>
    <mergeCell ref="A28:A32"/>
    <mergeCell ref="B28:B31"/>
    <mergeCell ref="C28:C31"/>
    <mergeCell ref="D28:D31"/>
    <mergeCell ref="E28:E31"/>
    <mergeCell ref="F28:F31"/>
    <mergeCell ref="O28:O31"/>
    <mergeCell ref="P28:P31"/>
    <mergeCell ref="Q28:Q31"/>
    <mergeCell ref="R28:R31"/>
    <mergeCell ref="A33:T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2023-08-29T06:15:37Z</dcterms:modified>
</cp:coreProperties>
</file>