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C8B309F8-F65C-4C8C-A52A-DA6592153DC1}" xr6:coauthVersionLast="47" xr6:coauthVersionMax="47" xr10:uidLastSave="{00000000-0000-0000-0000-000000000000}"/>
  <bookViews>
    <workbookView xWindow="-120" yWindow="-120" windowWidth="29040" windowHeight="15840" xr2:uid="{CF58EBFA-1050-4046-9F7C-B00B5FBD32C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N14" i="1" s="1"/>
  <c r="R14" i="1" s="1"/>
  <c r="N11" i="1"/>
  <c r="M11" i="1"/>
  <c r="M10" i="1"/>
  <c r="N10" i="1" s="1"/>
  <c r="M9" i="1"/>
  <c r="N9" i="1" s="1"/>
  <c r="M8" i="1"/>
  <c r="N8" i="1" s="1"/>
  <c r="R8" i="1" s="1"/>
</calcChain>
</file>

<file path=xl/sharedStrings.xml><?xml version="1.0" encoding="utf-8"?>
<sst xmlns="http://schemas.openxmlformats.org/spreadsheetml/2006/main" count="58" uniqueCount="46">
  <si>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</si>
  <si>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</si>
  <si>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</si>
  <si>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</si>
  <si>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</si>
  <si>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</si>
  <si>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</si>
  <si>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</si>
  <si>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</si>
  <si>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</si>
  <si>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</si>
  <si>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</si>
  <si>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</si>
  <si>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</si>
  <si>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</si>
  <si>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</si>
  <si>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</si>
  <si>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</si>
  <si>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</si>
  <si>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</si>
  <si>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</si>
  <si>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</si>
  <si>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סכום קבוע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</si>
  <si>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</si>
  <si>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הנדסה</t>
  </si>
  <si>
    <t>כן</t>
  </si>
  <si>
    <t>אושרה ההצעה עם הציון המשוקלל הגבוה ביותר</t>
  </si>
  <si>
    <t>אושר פה אחד בסבב מיילים</t>
  </si>
  <si>
    <t>יעוץ תנועה</t>
  </si>
  <si>
    <t>אושרה ההצעה להגדלה לפי סעיף 3.21 לנוהל התקשרויות</t>
  </si>
  <si>
    <t>רונן שכנר</t>
  </si>
  <si>
    <t>יעוץ נגישות</t>
  </si>
  <si>
    <t>ברגמן אלכס יעוץ נגישות</t>
  </si>
  <si>
    <t>ציפי סלמה</t>
  </si>
  <si>
    <t>נדיה בוגון- ס. מנהל אגף תשתיות</t>
  </si>
  <si>
    <t>חגית ברגמן</t>
  </si>
  <si>
    <t>משתתפים: יובל בודניצקי - מנכ"ל העירייה, צחי בן אדרת-גזבר, צבי אפרת- ס/גזבר, עו"ד אלון בן זקן-יועמ"ש, רחלי רם - רכזת הוועדה, מהנדסת העיר- עליזה זיידלר גרנות, מנהלים רלוונטים</t>
  </si>
  <si>
    <t>פרוטוקול  ועדת התקשרויות מס' 2023-38  סבב מיילים הנדסה תאריך: 1.8.23</t>
  </si>
  <si>
    <t xml:space="preserve">החלטה מס'- 2023-38.1 </t>
  </si>
  <si>
    <t>בדיקה ואישור נגישות לצומת מרומזר מוביל- הפועל</t>
  </si>
  <si>
    <t>1.8.23</t>
  </si>
  <si>
    <t>נורית ונדסבורג</t>
  </si>
  <si>
    <t>לצורך קידום התכנון פיתוח של פרויקט שבמימון משרד התחבורה נדרש אישור נגישות לתכנון תנועתי ופיתוח. ברגמן אלכס נבחר עם השיקלול הגבוה ביותר .</t>
  </si>
  <si>
    <t>החלטה מס'- 2023-38.2</t>
  </si>
  <si>
    <t>הגדלה  חוזה לתכנון תנועה ורמזור בצומת מוביל הפועל לצורך הספקת גל ירוק בין הצמתים</t>
  </si>
  <si>
    <t>לאחר בחינה השלחות תנועתיות עבור ציר המוביל נדרש גל ירוק עם צמתים סמוכים: אלי הורוביץ ובן יהודה ,בקשה להגדלת חוזה מס' 202370074 לתכנון הסדרי תנועה בצומת לרימזור מוביל- הפועל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</si>
</sst>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₪&quot;\ #,##0"/>
    <numFmt numFmtId="165" formatCode="&quot;₪&quot;\ #,##0.00"/>
    <numFmt numFmtId="166" formatCode="_(&quot;₪&quot;* #,##0.00_);_(&quot;₪&quot;* \(#,##0.00\);_(&quot;₪&quot;* &quot;-&quot;??_);_(@_)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  <scheme val="minor"/>
    </font>
    <font>
      <sz val="12"/>
      <name val="Arial"/>
      <family val="2"/>
      <scheme val="minor"/>
    </font>
    <font>
      <sz val="12"/>
      <name val="Arial"/>
      <family val="2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2"/>
      <color rgb="FF0061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56">
    <xf numFmtId="0" fontId="0" fillId="0" borderId="0" xfId="0"/>
    <xf numFmtId="0" fontId="6" fillId="0" borderId="1" xfId="0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vertical="center" wrapText="1" readingOrder="2"/>
    </xf>
    <xf numFmtId="164" fontId="6" fillId="0" borderId="1" xfId="0" applyNumberFormat="1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165" fontId="6" fillId="5" borderId="5" xfId="0" applyNumberFormat="1" applyFont="1" applyFill="1" applyBorder="1" applyAlignment="1">
      <alignment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8" fillId="0" borderId="1" xfId="3" applyFont="1" applyFill="1" applyBorder="1" applyAlignment="1">
      <alignment horizontal="center" vertical="center" wrapText="1" readingOrder="2"/>
    </xf>
    <xf numFmtId="0" fontId="9" fillId="8" borderId="1" xfId="0" applyFont="1" applyFill="1" applyBorder="1" applyAlignment="1">
      <alignment horizontal="center" vertical="center" wrapText="1" readingOrder="2"/>
    </xf>
    <xf numFmtId="165" fontId="8" fillId="8" borderId="1" xfId="3" applyNumberFormat="1" applyFont="1" applyFill="1" applyBorder="1" applyAlignment="1">
      <alignment horizontal="center" vertical="center" wrapText="1" readingOrder="2"/>
    </xf>
    <xf numFmtId="165" fontId="9" fillId="8" borderId="1" xfId="0" applyNumberFormat="1" applyFont="1" applyFill="1" applyBorder="1" applyAlignment="1">
      <alignment horizontal="center" vertical="center" wrapText="1" readingOrder="2"/>
    </xf>
    <xf numFmtId="1" fontId="8" fillId="8" borderId="1" xfId="3" applyNumberFormat="1" applyFont="1" applyFill="1" applyBorder="1" applyAlignment="1">
      <alignment horizontal="center" vertical="center" wrapText="1" readingOrder="2"/>
    </xf>
    <xf numFmtId="0" fontId="8" fillId="0" borderId="1" xfId="3" applyNumberFormat="1" applyFont="1" applyFill="1" applyBorder="1" applyAlignment="1">
      <alignment horizontal="right" vertical="top" wrapText="1" readingOrder="2"/>
    </xf>
    <xf numFmtId="3" fontId="9" fillId="7" borderId="1" xfId="0" applyNumberFormat="1" applyFont="1" applyFill="1" applyBorder="1" applyAlignment="1">
      <alignment horizontal="center" vertical="center" wrapText="1" readingOrder="2"/>
    </xf>
    <xf numFmtId="165" fontId="8" fillId="7" borderId="1" xfId="3" applyNumberFormat="1" applyFont="1" applyFill="1" applyBorder="1" applyAlignment="1">
      <alignment horizontal="center" vertical="center" wrapText="1" readingOrder="2"/>
    </xf>
    <xf numFmtId="1" fontId="9" fillId="7" borderId="1" xfId="0" applyNumberFormat="1" applyFont="1" applyFill="1" applyBorder="1" applyAlignment="1">
      <alignment horizontal="center" vertical="center" wrapText="1" readingOrder="2"/>
    </xf>
    <xf numFmtId="165" fontId="8" fillId="0" borderId="1" xfId="3" applyNumberFormat="1" applyFont="1" applyFill="1" applyBorder="1" applyAlignment="1">
      <alignment horizontal="center" vertical="center" wrapText="1" readingOrder="2"/>
    </xf>
    <xf numFmtId="0" fontId="9" fillId="7" borderId="1" xfId="0" applyFont="1" applyFill="1" applyBorder="1" applyAlignment="1">
      <alignment horizontal="right" vertical="top" wrapText="1" readingOrder="2"/>
    </xf>
    <xf numFmtId="0" fontId="11" fillId="0" borderId="0" xfId="0" applyFont="1"/>
    <xf numFmtId="0" fontId="10" fillId="0" borderId="0" xfId="0" applyFont="1"/>
    <xf numFmtId="0" fontId="10" fillId="8" borderId="1" xfId="0" applyFont="1" applyFill="1" applyBorder="1" applyAlignment="1">
      <alignment horizontal="right" vertical="top"/>
    </xf>
    <xf numFmtId="165" fontId="9" fillId="0" borderId="1" xfId="0" applyNumberFormat="1" applyFont="1" applyBorder="1" applyAlignment="1">
      <alignment horizontal="center" vertical="center" wrapText="1" readingOrder="2"/>
    </xf>
    <xf numFmtId="0" fontId="10" fillId="0" borderId="1" xfId="0" applyFont="1" applyBorder="1"/>
    <xf numFmtId="0" fontId="9" fillId="0" borderId="5" xfId="0" applyFont="1" applyBorder="1" applyAlignment="1">
      <alignment vertical="center" wrapText="1" readingOrder="2"/>
    </xf>
    <xf numFmtId="0" fontId="9" fillId="0" borderId="5" xfId="0" applyFont="1" applyBorder="1" applyAlignment="1">
      <alignment horizontal="right" vertical="center" wrapText="1" readingOrder="2"/>
    </xf>
    <xf numFmtId="3" fontId="9" fillId="0" borderId="5" xfId="0" applyNumberFormat="1" applyFont="1" applyBorder="1" applyAlignment="1">
      <alignment vertical="center" wrapText="1" readingOrder="2"/>
    </xf>
    <xf numFmtId="165" fontId="9" fillId="8" borderId="1" xfId="0" applyNumberFormat="1" applyFont="1" applyFill="1" applyBorder="1" applyAlignment="1">
      <alignment vertical="top" wrapText="1" readingOrder="2"/>
    </xf>
    <xf numFmtId="165" fontId="9" fillId="8" borderId="1" xfId="0" applyNumberFormat="1" applyFont="1" applyFill="1" applyBorder="1" applyAlignment="1">
      <alignment horizontal="right" vertical="top" wrapText="1" readingOrder="2"/>
    </xf>
    <xf numFmtId="0" fontId="9" fillId="8" borderId="1" xfId="0" applyFont="1" applyFill="1" applyBorder="1" applyAlignment="1">
      <alignment horizontal="center" vertical="top" wrapText="1" readingOrder="2"/>
    </xf>
    <xf numFmtId="165" fontId="8" fillId="8" borderId="1" xfId="3" applyNumberFormat="1" applyFont="1" applyFill="1" applyBorder="1" applyAlignment="1">
      <alignment vertical="top" wrapText="1" readingOrder="2"/>
    </xf>
    <xf numFmtId="1" fontId="9" fillId="8" borderId="1" xfId="0" applyNumberFormat="1" applyFont="1" applyFill="1" applyBorder="1" applyAlignment="1">
      <alignment vertical="top" wrapText="1" readingOrder="2"/>
    </xf>
    <xf numFmtId="0" fontId="7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 readingOrder="2"/>
    </xf>
    <xf numFmtId="14" fontId="9" fillId="0" borderId="5" xfId="0" applyNumberFormat="1" applyFont="1" applyBorder="1" applyAlignment="1">
      <alignment vertical="center" wrapText="1" readingOrder="2"/>
    </xf>
    <xf numFmtId="166" fontId="12" fillId="0" borderId="5" xfId="2" applyNumberFormat="1" applyFont="1" applyFill="1" applyBorder="1" applyAlignment="1">
      <alignment vertical="center" wrapText="1"/>
    </xf>
    <xf numFmtId="0" fontId="10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readingOrder="2"/>
    </xf>
    <xf numFmtId="0" fontId="9" fillId="0" borderId="1" xfId="1" applyNumberFormat="1" applyFont="1" applyFill="1" applyBorder="1" applyAlignment="1">
      <alignment horizontal="right" vertical="center" wrapText="1" readingOrder="2"/>
    </xf>
    <xf numFmtId="0" fontId="9" fillId="0" borderId="1" xfId="0" applyFont="1" applyBorder="1" applyAlignment="1">
      <alignment horizontal="right" vertical="center" wrapText="1" readingOrder="2"/>
    </xf>
    <xf numFmtId="3" fontId="9" fillId="0" borderId="1" xfId="0" applyNumberFormat="1" applyFont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readingOrder="2"/>
    </xf>
    <xf numFmtId="165" fontId="6" fillId="5" borderId="5" xfId="0" applyNumberFormat="1" applyFont="1" applyFill="1" applyBorder="1" applyAlignment="1">
      <alignment horizontal="center" vertical="center" wrapText="1" readingOrder="2"/>
    </xf>
    <xf numFmtId="165" fontId="6" fillId="5" borderId="6" xfId="0" applyNumberFormat="1" applyFont="1" applyFill="1" applyBorder="1" applyAlignment="1">
      <alignment horizontal="center" vertical="center" wrapText="1" readingOrder="2"/>
    </xf>
    <xf numFmtId="49" fontId="6" fillId="6" borderId="2" xfId="0" applyNumberFormat="1" applyFont="1" applyFill="1" applyBorder="1" applyAlignment="1">
      <alignment horizontal="center" vertical="center" readingOrder="2"/>
    </xf>
    <xf numFmtId="49" fontId="6" fillId="6" borderId="3" xfId="0" applyNumberFormat="1" applyFont="1" applyFill="1" applyBorder="1" applyAlignment="1">
      <alignment horizontal="center" vertical="center" readingOrder="2"/>
    </xf>
    <xf numFmtId="49" fontId="6" fillId="6" borderId="4" xfId="0" applyNumberFormat="1" applyFont="1" applyFill="1" applyBorder="1" applyAlignment="1">
      <alignment horizontal="center" vertical="center" readingOrder="2"/>
    </xf>
    <xf numFmtId="0" fontId="6" fillId="0" borderId="1" xfId="0" applyFont="1" applyBorder="1" applyAlignment="1">
      <alignment horizontal="right" vertical="center" wrapText="1" readingOrder="2"/>
    </xf>
    <xf numFmtId="0" fontId="0" fillId="0" borderId="1" xfId="0" applyBorder="1" applyAlignment="1">
      <alignment horizontal="center" readingOrder="2"/>
    </xf>
    <xf numFmtId="0" fontId="4" fillId="4" borderId="1" xfId="0" applyFont="1" applyFill="1" applyBorder="1" applyAlignment="1">
      <alignment horizontal="center" vertical="center" readingOrder="2"/>
    </xf>
    <xf numFmtId="0" fontId="5" fillId="4" borderId="1" xfId="0" applyFont="1" applyFill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right" vertical="center" readingOrder="2"/>
    </xf>
  </cellXfs>
  <cellStyles count="4">
    <cellStyle name="Comma" xfId="1" builtinId="3"/>
    <cellStyle name="Normal" xfId="0" builtinId="0"/>
    <cellStyle name="טוב" xfId="2" builtinId="26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79BA-77FA-4433-B393-9A36226B1714}">
  <dimension ref="A1:T17"/>
  <sheetViews>
    <sheetView rightToLeft="1" tabSelected="1" workbookViewId="0">
      <selection activeCell="B1" sqref="B1:T1"/>
    </sheetView>
  </sheetViews>
  <sheetFormatPr defaultRowHeight="14.25" x14ac:dyDescent="0.2"/>
  <cols>
    <col min="1" max="1" width="4.125" customWidth="1"/>
    <col min="2" max="2" width="18.875" customWidth="1"/>
    <col min="3" max="3" width="13.625" customWidth="1"/>
    <col min="4" max="4" width="14.5" customWidth="1"/>
    <col min="5" max="5" width="14.75" customWidth="1"/>
    <col min="7" max="7" width="15.125" customWidth="1"/>
    <col min="8" max="8" width="8" customWidth="1"/>
    <col min="9" max="9" width="13.125" customWidth="1"/>
    <col min="10" max="10" width="14.5" customWidth="1"/>
    <col min="11" max="11" width="15.375" customWidth="1"/>
    <col min="12" max="12" width="13.125" customWidth="1"/>
    <col min="13" max="13" width="15.5" customWidth="1"/>
    <col min="14" max="14" width="13.25" customWidth="1"/>
    <col min="15" max="15" width="14.25" customWidth="1"/>
    <col min="16" max="16" width="11.75" customWidth="1"/>
    <col min="18" max="18" width="13.5" customWidth="1"/>
    <col min="19" max="19" width="11.25" customWidth="1"/>
    <col min="20" max="20" width="9.625" customWidth="1"/>
  </cols>
  <sheetData>
    <row r="1" spans="1:20" ht="20.25" x14ac:dyDescent="0.2">
      <c r="A1" s="51"/>
      <c r="B1" s="52" t="s">
        <v>37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x14ac:dyDescent="0.2">
      <c r="A2" s="51"/>
      <c r="B2" s="53" t="s">
        <v>36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15.75" x14ac:dyDescent="0.2">
      <c r="A3" s="51"/>
      <c r="B3" s="54" t="s">
        <v>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x14ac:dyDescent="0.2">
      <c r="A4" s="51"/>
      <c r="B4" s="55" t="s">
        <v>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</row>
    <row r="5" spans="1:20" x14ac:dyDescent="0.2">
      <c r="A5" s="51"/>
      <c r="B5" s="55" t="s">
        <v>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78.75" x14ac:dyDescent="0.2">
      <c r="A6" s="51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2" t="s">
        <v>13</v>
      </c>
      <c r="M6" s="3" t="s">
        <v>14</v>
      </c>
      <c r="N6" s="4" t="s">
        <v>15</v>
      </c>
      <c r="O6" s="1" t="s">
        <v>16</v>
      </c>
      <c r="P6" s="1" t="s">
        <v>17</v>
      </c>
      <c r="Q6" s="1" t="s">
        <v>18</v>
      </c>
      <c r="R6" s="5" t="s">
        <v>19</v>
      </c>
      <c r="S6" s="5" t="s">
        <v>20</v>
      </c>
      <c r="T6" s="1" t="s">
        <v>21</v>
      </c>
    </row>
    <row r="7" spans="1:20" s="20" customFormat="1" ht="15.75" x14ac:dyDescent="0.2">
      <c r="A7" s="47" t="s">
        <v>38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</row>
    <row r="8" spans="1:20" s="20" customFormat="1" ht="30" x14ac:dyDescent="0.2">
      <c r="A8" s="39">
        <v>1</v>
      </c>
      <c r="B8" s="40" t="s">
        <v>39</v>
      </c>
      <c r="C8" s="41" t="s">
        <v>34</v>
      </c>
      <c r="D8" s="40">
        <v>23012</v>
      </c>
      <c r="E8" s="42" t="s">
        <v>31</v>
      </c>
      <c r="F8" s="42" t="s">
        <v>24</v>
      </c>
      <c r="G8" s="9" t="s">
        <v>32</v>
      </c>
      <c r="H8" s="21" t="s">
        <v>25</v>
      </c>
      <c r="I8" s="9">
        <v>100</v>
      </c>
      <c r="J8" s="10" t="s">
        <v>22</v>
      </c>
      <c r="K8" s="11">
        <v>1500</v>
      </c>
      <c r="L8" s="12">
        <v>1</v>
      </c>
      <c r="M8" s="10">
        <f>L8*K8</f>
        <v>1500</v>
      </c>
      <c r="N8" s="10">
        <f>M8*1.17</f>
        <v>1755</v>
      </c>
      <c r="O8" s="43" t="s">
        <v>26</v>
      </c>
      <c r="P8" s="43" t="s">
        <v>27</v>
      </c>
      <c r="Q8" s="44"/>
      <c r="R8" s="45">
        <f>N8*(100-Q8)/100</f>
        <v>1755</v>
      </c>
      <c r="S8" s="37" t="s">
        <v>40</v>
      </c>
      <c r="T8" s="38"/>
    </row>
    <row r="9" spans="1:20" s="20" customFormat="1" ht="15" x14ac:dyDescent="0.2">
      <c r="A9" s="39"/>
      <c r="B9" s="40"/>
      <c r="C9" s="41"/>
      <c r="D9" s="40"/>
      <c r="E9" s="42"/>
      <c r="F9" s="42"/>
      <c r="G9" s="7" t="s">
        <v>35</v>
      </c>
      <c r="H9" s="13" t="s">
        <v>25</v>
      </c>
      <c r="I9" s="14">
        <v>68</v>
      </c>
      <c r="J9" s="15" t="s">
        <v>22</v>
      </c>
      <c r="K9" s="22">
        <v>2800</v>
      </c>
      <c r="L9" s="16">
        <v>1</v>
      </c>
      <c r="M9" s="15">
        <f t="shared" ref="M9:M11" si="0">L9*K9</f>
        <v>2800</v>
      </c>
      <c r="N9" s="17">
        <f t="shared" ref="N9:N11" si="1">M9*1.17</f>
        <v>3276</v>
      </c>
      <c r="O9" s="43"/>
      <c r="P9" s="43"/>
      <c r="Q9" s="44"/>
      <c r="R9" s="46"/>
      <c r="S9" s="37"/>
      <c r="T9" s="38"/>
    </row>
    <row r="10" spans="1:20" s="20" customFormat="1" ht="15" x14ac:dyDescent="0.2">
      <c r="A10" s="39"/>
      <c r="B10" s="40"/>
      <c r="C10" s="41"/>
      <c r="D10" s="40"/>
      <c r="E10" s="42"/>
      <c r="F10" s="42"/>
      <c r="G10" s="8" t="s">
        <v>33</v>
      </c>
      <c r="H10" s="18" t="s">
        <v>25</v>
      </c>
      <c r="I10" s="14">
        <v>64</v>
      </c>
      <c r="J10" s="15" t="s">
        <v>22</v>
      </c>
      <c r="K10" s="22">
        <v>3100</v>
      </c>
      <c r="L10" s="16">
        <v>1</v>
      </c>
      <c r="M10" s="15">
        <f t="shared" si="0"/>
        <v>3100</v>
      </c>
      <c r="N10" s="17">
        <f t="shared" si="1"/>
        <v>3627</v>
      </c>
      <c r="O10" s="43"/>
      <c r="P10" s="43"/>
      <c r="Q10" s="44"/>
      <c r="R10" s="46"/>
      <c r="S10" s="37"/>
      <c r="T10" s="38"/>
    </row>
    <row r="11" spans="1:20" s="20" customFormat="1" ht="15" x14ac:dyDescent="0.2">
      <c r="A11" s="39"/>
      <c r="B11" s="40"/>
      <c r="C11" s="41"/>
      <c r="D11" s="40"/>
      <c r="E11" s="42"/>
      <c r="F11" s="42"/>
      <c r="G11" s="7" t="s">
        <v>41</v>
      </c>
      <c r="H11" s="18" t="s">
        <v>25</v>
      </c>
      <c r="I11" s="14">
        <v>52</v>
      </c>
      <c r="J11" s="15" t="s">
        <v>22</v>
      </c>
      <c r="K11" s="22">
        <v>4800</v>
      </c>
      <c r="L11" s="16">
        <v>1</v>
      </c>
      <c r="M11" s="15">
        <f t="shared" si="0"/>
        <v>4800</v>
      </c>
      <c r="N11" s="17">
        <f t="shared" si="1"/>
        <v>5616</v>
      </c>
      <c r="O11" s="43"/>
      <c r="P11" s="43"/>
      <c r="Q11" s="44"/>
      <c r="R11" s="46"/>
      <c r="S11" s="37"/>
      <c r="T11" s="38"/>
    </row>
    <row r="12" spans="1:20" s="23" customFormat="1" ht="15.75" x14ac:dyDescent="0.2">
      <c r="A12" s="39"/>
      <c r="B12" s="50" t="s">
        <v>42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pans="1:20" s="20" customFormat="1" ht="15.75" x14ac:dyDescent="0.2">
      <c r="A13" s="47" t="s">
        <v>43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</row>
    <row r="14" spans="1:20" s="36" customFormat="1" ht="78.75" x14ac:dyDescent="0.2">
      <c r="A14" s="39">
        <v>2</v>
      </c>
      <c r="B14" s="24" t="s">
        <v>44</v>
      </c>
      <c r="C14" s="24" t="s">
        <v>34</v>
      </c>
      <c r="D14" s="25">
        <v>23012</v>
      </c>
      <c r="E14" s="26" t="s">
        <v>28</v>
      </c>
      <c r="F14" s="26" t="s">
        <v>24</v>
      </c>
      <c r="G14" s="27" t="s">
        <v>30</v>
      </c>
      <c r="H14" s="28" t="s">
        <v>25</v>
      </c>
      <c r="I14" s="29">
        <v>100</v>
      </c>
      <c r="J14" s="27" t="s">
        <v>22</v>
      </c>
      <c r="K14" s="30">
        <v>57500</v>
      </c>
      <c r="L14" s="31">
        <v>1</v>
      </c>
      <c r="M14" s="30">
        <f>L14*K14</f>
        <v>57500</v>
      </c>
      <c r="N14" s="30">
        <f>M14*117/100</f>
        <v>67275</v>
      </c>
      <c r="O14" s="32" t="s">
        <v>29</v>
      </c>
      <c r="P14" s="33" t="s">
        <v>27</v>
      </c>
      <c r="Q14" s="33"/>
      <c r="R14" s="6">
        <f>N14</f>
        <v>67275</v>
      </c>
      <c r="S14" s="34" t="s">
        <v>40</v>
      </c>
      <c r="T14" s="35"/>
    </row>
    <row r="15" spans="1:20" s="20" customFormat="1" ht="15.75" x14ac:dyDescent="0.2">
      <c r="A15" s="39"/>
      <c r="B15" s="50" t="s">
        <v>45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</row>
    <row r="16" spans="1:20" s="20" customFormat="1" ht="15" x14ac:dyDescent="0.2"/>
    <row r="17" spans="2:11" ht="18" x14ac:dyDescent="0.25">
      <c r="B17" s="19" t="s">
        <v>23</v>
      </c>
      <c r="C17" s="19"/>
      <c r="D17" s="19"/>
      <c r="E17" s="19"/>
      <c r="F17" s="19"/>
      <c r="G17" s="19"/>
      <c r="H17" s="19"/>
      <c r="I17" s="19"/>
      <c r="J17" s="19"/>
      <c r="K17" s="19"/>
    </row>
  </sheetData>
  <mergeCells count="23">
    <mergeCell ref="A7:T7"/>
    <mergeCell ref="A8:A12"/>
    <mergeCell ref="A1:A6"/>
    <mergeCell ref="B1:T1"/>
    <mergeCell ref="B2:T2"/>
    <mergeCell ref="B3:T3"/>
    <mergeCell ref="B4:T4"/>
    <mergeCell ref="B5:T5"/>
    <mergeCell ref="S8:S11"/>
    <mergeCell ref="T8:T11"/>
    <mergeCell ref="A14:A15"/>
    <mergeCell ref="B8:B11"/>
    <mergeCell ref="C8:C11"/>
    <mergeCell ref="D8:D11"/>
    <mergeCell ref="E8:E11"/>
    <mergeCell ref="F8:F11"/>
    <mergeCell ref="O8:O11"/>
    <mergeCell ref="P8:P11"/>
    <mergeCell ref="Q8:Q11"/>
    <mergeCell ref="R8:R11"/>
    <mergeCell ref="A13:T13"/>
    <mergeCell ref="B12:T12"/>
    <mergeCell ref="B15:T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2023-08-28T06:44:49Z</dcterms:created>
  <dcterms:modified xsi:type="dcterms:W3CDTF">2023-08-29T05:27:39Z</dcterms:modified>
</cp:coreProperties>
</file>