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D:\אתר 2023\ועדת התקשרויות 2023\"/>
    </mc:Choice>
  </mc:AlternateContent>
  <xr:revisionPtr revIDLastSave="0" documentId="8_{05E8453E-BAD3-4B49-B14A-F0AC34A495FC}" xr6:coauthVersionLast="47" xr6:coauthVersionMax="47" xr10:uidLastSave="{00000000-0000-0000-0000-000000000000}"/>
  <bookViews>
    <workbookView xWindow="-120" yWindow="-120" windowWidth="29040" windowHeight="15840" xr2:uid="{CF58EBFA-1050-4046-9F7C-B00B5FBD32C0}"/>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4" i="1" l="1"/>
  <c r="N24" i="1" s="1"/>
  <c r="N23" i="1"/>
  <c r="M23" i="1"/>
  <c r="M22" i="1"/>
  <c r="N22" i="1" s="1"/>
  <c r="M21" i="1"/>
  <c r="N21" i="1" s="1"/>
  <c r="R21" i="1" s="1"/>
  <c r="M18" i="1"/>
  <c r="N18" i="1" s="1"/>
  <c r="M17" i="1"/>
  <c r="N17" i="1" s="1"/>
  <c r="N16" i="1"/>
  <c r="R16" i="1" s="1"/>
  <c r="M16" i="1"/>
  <c r="M13" i="1"/>
  <c r="N13" i="1" s="1"/>
  <c r="R13" i="1" s="1"/>
  <c r="M10" i="1"/>
  <c r="N10" i="1" s="1"/>
  <c r="M9" i="1"/>
  <c r="N9" i="1" s="1"/>
  <c r="M8" i="1"/>
  <c r="N8" i="1" s="1"/>
  <c r="R8" i="1" s="1"/>
</calcChain>
</file>

<file path=xl/sharedStrings.xml><?xml version="1.0" encoding="utf-8"?>
<sst xmlns="http://schemas.openxmlformats.org/spreadsheetml/2006/main" count="93" uniqueCount="60">
  <si>
    <t xml:space="preserve">הערות:  </t>
  </si>
  <si>
    <t>1. כל הנושאים אושרו ע"י היועמ"ש כפטורים ממכרז לפי תקנה 3(8) לתקנות העיריות (מכרזים) תשמ"ח- 1987</t>
  </si>
  <si>
    <t>2. בכל הנושאים הוועדה סבורה שאין עדיפות למכרז פומבי</t>
  </si>
  <si>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</si>
  <si>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</si>
  <si>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</si>
  <si>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</si>
  <si>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</si>
  <si>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</si>
  <si>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</si>
  <si>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</si>
  <si>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</si>
  <si>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</si>
  <si>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</si>
  <si>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</si>
  <si>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</si>
  <si>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</si>
  <si>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</si>
  <si>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</si>
  <si>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</si>
  <si>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תאריך בקשה</t>
  </si>
  <si>
    <t>סטטוס טיפול</t>
  </si>
  <si>
    <t>סכום קבוע</t>
  </si>
  <si>
    <t>הרינו מאשרים כי כל הנושאים מועלים מאושרים כפטורים ממכרז לפי תקנה 3(8) לתקנות העיריות (מכרזים) תשמ"ח-1987 וכי הועדה סבורה כי אין להם עדיפות למכרז פומבי</t>
  </si>
  <si>
    <t>הנדסה</t>
  </si>
  <si>
    <t>כן</t>
  </si>
  <si>
    <t>אושרה ההצעה עם הציון המשוקלל הגבוה ביותר</t>
  </si>
  <si>
    <t>שמרית רז</t>
  </si>
  <si>
    <t>יעוץ אדריכלי</t>
  </si>
  <si>
    <t>יעוץ אגרונומי</t>
  </si>
  <si>
    <t>אושר פה אחד בסבב מיילים</t>
  </si>
  <si>
    <t>יעוץ תנועה</t>
  </si>
  <si>
    <t>אושרה ההצעה להגדלה לפי סעיף 3.21 לנוהל התקשרויות</t>
  </si>
  <si>
    <t>יעוץ נגישות</t>
  </si>
  <si>
    <t>ברגמן אלכס יעוץ נגישות</t>
  </si>
  <si>
    <t>ציפי סלמה</t>
  </si>
  <si>
    <t>נדיה בוגון- ס. מנהל אגף תשתיות</t>
  </si>
  <si>
    <t>אייכות חיים בע''מ</t>
  </si>
  <si>
    <t>אורי אייגנר</t>
  </si>
  <si>
    <t>אור-לי שפירא</t>
  </si>
  <si>
    <t>חגית ברגמן</t>
  </si>
  <si>
    <t>משתתפים: יובל בודניצקי - מנכ"ל העירייה, צחי בן אדרת-גזבר, צבי אפרת- ס/גזבר, עו"ד ענת סמסונוב - לשכה משפטית, רחלי רם - רכזת הוועדה, מהנדסת העיר- עליזה זיידלר גרנות, מנהלים רלוונטים</t>
  </si>
  <si>
    <t>פרוטוקול  ועדת התקשרויות מס' 2023-34  סבב מיילים הנדסה תאריך: 18.7.23</t>
  </si>
  <si>
    <t>החלטה מס'- 2023-34.1.</t>
  </si>
  <si>
    <t>סקר עצים של פרויקט במימון משרד התחבורה " הסדרת צומת מרומזר הארונוביץ- סוקולוב"</t>
  </si>
  <si>
    <t xml:space="preserve"> 18.7.23</t>
  </si>
  <si>
    <t>כחלק מצוות מתכננים של הפרויקט נדרש יועץ סקר עצים לתחילת תכנון פיתוח סביבתי עבור פרויקט הנדון במימון משרד התחבורה. הוגשה בקשה לקבלת הצעת מחיר מ-4 משרדים. משרד אורי חן ציון לא השתתף.</t>
  </si>
  <si>
    <t>החלטה מס'- 2023-34.2</t>
  </si>
  <si>
    <t>הגדלה-תוספת חומר מחזיר אור לשלטים חדשים ברמזורים- 114 שלטים</t>
  </si>
  <si>
    <t>אריאל ויומזור</t>
  </si>
  <si>
    <t>18.7.23</t>
  </si>
  <si>
    <t>בקשה להגדלת חוזה מס' 202370066 , הגדלה מס' 1 ללהחלפת שלטים עם מספור רמזורים לצורכי תוספת חומרים מחזירי אור.לאחר בחירת שלטים להחלפה צמתים מרומזרים עם מספר צומת ובדיקה בשעות לילה, נדרש ציפוי בחומר מחזיר אור. תוספת חוללת ציפוי עבור 114 שלטים כאושר בחוזה המקורי. התמחור 150 ש"ח לשלט.</t>
  </si>
  <si>
    <t>החלטה מס'- 2023-34.3.</t>
  </si>
  <si>
    <t>תכנון פיתוח סביבתי עבור פרויקט במימון משרד התחבורה "הסדרת צומת מרומזר אהרונוביץ- סוקולוב"</t>
  </si>
  <si>
    <t>נטע אורן</t>
  </si>
  <si>
    <t>כחלק מצוות מתכננים של הפרויקט נדרש יועץ ומתכנן פיתוח סביבתי עבור פרויקט הנדון במימון משרד התחבורה. נשלחובקשות ל-4 חברות  לקבלת הצעות מחיר   , חברת קרני גרנשטיין הגישה סירוב.  זולה יותר.</t>
  </si>
  <si>
    <t>החלטה מס'- 2023-34.4</t>
  </si>
  <si>
    <t>בדיקה ואישור נגישות לתכניות תנועה ופיתוח של פרויקט במימון משרד התחבורה "הסדרת צומתתת מרומזר אהרונוביץ- סוקולוב"</t>
  </si>
  <si>
    <t>נורית ונסבורגר</t>
  </si>
  <si>
    <t>כחלק מצוות מתכננים של הפרויקט נדרש יועץ נגישות עבור בחינה, הכנת חוות דעת ואישור תכניות תנועה ופיתוח בטעמי נגישות עבור פרויקט הנדון במימון משרד התחבורה. נשלחו בקשות לקבלת הצעות מחיר ל4 יועצים. הוגשו 3 הצעות מחיר עבור עבודה הנדרשת, יועץ קריו נגישות לא הגישה הצעת מחיר.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</si>
</sst>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quot;₪&quot;\ #,##0"/>
    <numFmt numFmtId="165" formatCode="&quot;₪&quot;\ #,##0.00"/>
    <numFmt numFmtId="166" formatCode="_(&quot;₪&quot;* #,##0.00_);_(&quot;₪&quot;* \(#,##0.00\);_(&quot;₪&quot;* &quot;-&quot;??_);_(@_)"/>
  </numFmts>
  <fonts count="19" x14ac:knownFonts="1">
    <font>
      <sz val="11"/>
      <color theme="1"/>
      <name val="Arial"/>
      <family val="2"/>
      <charset val="177"/>
      <scheme val="minor"/>
    </font>
    <font>
      <sz val="11"/>
      <color theme="1"/>
      <name val="Arial"/>
      <family val="2"/>
      <charset val="177"/>
      <scheme val="minor"/>
    </font>
    <font>
      <sz val="11"/>
      <color rgb="FF006100"/>
      <name val="Arial"/>
      <family val="2"/>
      <charset val="177"/>
      <scheme val="minor"/>
    </font>
    <font>
      <sz val="11"/>
      <color rgb="FF9C0006"/>
      <name val="Arial"/>
      <family val="2"/>
      <charset val="177"/>
      <scheme val="minor"/>
    </font>
    <font>
      <b/>
      <sz val="16"/>
      <name val="Arial"/>
      <family val="2"/>
    </font>
    <font>
      <b/>
      <sz val="10"/>
      <name val="Arial"/>
      <family val="2"/>
    </font>
    <font>
      <b/>
      <sz val="12"/>
      <name val="Arial"/>
      <family val="2"/>
    </font>
    <font>
      <sz val="12"/>
      <name val="Arial"/>
      <family val="2"/>
      <scheme val="minor"/>
    </font>
    <font>
      <sz val="10"/>
      <name val="Arial"/>
      <family val="2"/>
    </font>
    <font>
      <sz val="9"/>
      <name val="Arial"/>
      <family val="2"/>
    </font>
    <font>
      <sz val="10"/>
      <name val="Arial"/>
      <family val="2"/>
      <charset val="177"/>
      <scheme val="minor"/>
    </font>
    <font>
      <sz val="9"/>
      <name val="Arial"/>
      <family val="2"/>
      <charset val="177"/>
      <scheme val="minor"/>
    </font>
    <font>
      <b/>
      <sz val="10"/>
      <color theme="1"/>
      <name val="Arial"/>
      <family val="2"/>
      <scheme val="minor"/>
    </font>
    <font>
      <b/>
      <sz val="9"/>
      <name val="Arial"/>
      <family val="2"/>
    </font>
    <font>
      <sz val="10"/>
      <color theme="1"/>
      <name val="Arial"/>
      <family val="2"/>
      <scheme val="minor"/>
    </font>
    <font>
      <sz val="10"/>
      <name val="Arial"/>
      <family val="2"/>
      <scheme val="minor"/>
    </font>
    <font>
      <sz val="12"/>
      <name val="Arial"/>
      <family val="2"/>
    </font>
    <font>
      <sz val="12"/>
      <color theme="1"/>
      <name val="Arial"/>
      <family val="2"/>
      <scheme val="minor"/>
    </font>
    <font>
      <sz val="14"/>
      <color theme="1"/>
      <name val="Arial"/>
      <family val="2"/>
      <charset val="177"/>
      <scheme val="minor"/>
    </font>
  </fonts>
  <fills count="9">
    <fill>
      <patternFill patternType="none"/>
    </fill>
    <fill>
      <patternFill patternType="gray125"/>
    </fill>
    <fill>
      <patternFill patternType="solid">
        <fgColor rgb="FFC6EFCE"/>
      </patternFill>
    </fill>
    <fill>
      <patternFill patternType="solid">
        <fgColor rgb="FFFFC7CE"/>
      </patternFill>
    </fill>
    <fill>
      <patternFill patternType="solid">
        <fgColor theme="0" tint="-0.14999847407452621"/>
        <bgColor indexed="64"/>
      </patternFill>
    </fill>
    <fill>
      <patternFill patternType="solid">
        <fgColor theme="5" tint="0.39997558519241921"/>
        <bgColor indexed="64"/>
      </patternFill>
    </fill>
    <fill>
      <patternFill patternType="solid">
        <fgColor theme="2"/>
        <bgColor indexed="64"/>
      </patternFill>
    </fill>
    <fill>
      <patternFill patternType="solid">
        <fgColor theme="0"/>
        <bgColor indexed="64"/>
      </patternFill>
    </fill>
    <fill>
      <patternFill patternType="solid">
        <fgColor theme="9"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cellStyleXfs>
  <cellXfs count="100">
    <xf numFmtId="0" fontId="0" fillId="0" borderId="0" xfId="0"/>
    <xf numFmtId="0" fontId="6" fillId="0" borderId="1" xfId="0" applyFont="1" applyBorder="1" applyAlignment="1">
      <alignment horizontal="center" vertical="center" wrapText="1" readingOrder="2"/>
    </xf>
    <xf numFmtId="164" fontId="6" fillId="0" borderId="1" xfId="0" applyNumberFormat="1" applyFont="1" applyBorder="1" applyAlignment="1">
      <alignment horizontal="center" vertical="center" wrapText="1" readingOrder="2"/>
    </xf>
    <xf numFmtId="164" fontId="6" fillId="0" borderId="1" xfId="0" applyNumberFormat="1" applyFont="1" applyBorder="1" applyAlignment="1">
      <alignment vertical="center" wrapText="1" readingOrder="2"/>
    </xf>
    <xf numFmtId="164" fontId="6" fillId="0" borderId="1" xfId="0" applyNumberFormat="1" applyFont="1" applyBorder="1" applyAlignment="1">
      <alignment horizontal="right" vertical="center" wrapText="1" readingOrder="2"/>
    </xf>
    <xf numFmtId="0" fontId="5" fillId="0" borderId="1" xfId="0" applyFont="1" applyBorder="1" applyAlignment="1">
      <alignment horizontal="center" vertical="center" wrapText="1" readingOrder="2"/>
    </xf>
    <xf numFmtId="0" fontId="0" fillId="0" borderId="0" xfId="0" applyAlignment="1">
      <alignment vertical="top"/>
    </xf>
    <xf numFmtId="0" fontId="8" fillId="0" borderId="1" xfId="0" applyFont="1" applyBorder="1" applyAlignment="1">
      <alignment horizontal="center" vertical="center" wrapText="1" readingOrder="2"/>
    </xf>
    <xf numFmtId="0" fontId="0" fillId="0" borderId="1" xfId="0" applyBorder="1"/>
    <xf numFmtId="165" fontId="8" fillId="0" borderId="1" xfId="0" applyNumberFormat="1" applyFont="1" applyBorder="1" applyAlignment="1">
      <alignment horizontal="center" vertical="center" wrapText="1" readingOrder="2"/>
    </xf>
    <xf numFmtId="0" fontId="5" fillId="0" borderId="5" xfId="0" applyFont="1" applyBorder="1" applyAlignment="1">
      <alignment horizontal="center" vertical="top" wrapText="1" readingOrder="2"/>
    </xf>
    <xf numFmtId="0" fontId="12" fillId="0" borderId="5" xfId="0" applyFont="1" applyBorder="1" applyAlignment="1">
      <alignment horizontal="center" vertical="top" wrapText="1"/>
    </xf>
    <xf numFmtId="0" fontId="13" fillId="0" borderId="5" xfId="0" applyFont="1" applyBorder="1" applyAlignment="1">
      <alignment horizontal="center" vertical="top" wrapText="1" readingOrder="2"/>
    </xf>
    <xf numFmtId="0" fontId="15" fillId="0" borderId="1" xfId="3" applyFont="1" applyFill="1" applyBorder="1" applyAlignment="1">
      <alignment horizontal="center" vertical="center" wrapText="1" readingOrder="2"/>
    </xf>
    <xf numFmtId="0" fontId="10" fillId="8" borderId="1" xfId="3" applyNumberFormat="1" applyFont="1" applyFill="1" applyBorder="1" applyAlignment="1">
      <alignment horizontal="center" vertical="center" wrapText="1" readingOrder="2"/>
    </xf>
    <xf numFmtId="1" fontId="10" fillId="8" borderId="1" xfId="3" applyNumberFormat="1" applyFont="1" applyFill="1" applyBorder="1" applyAlignment="1">
      <alignment wrapText="1" readingOrder="2"/>
    </xf>
    <xf numFmtId="165" fontId="11" fillId="8" borderId="1" xfId="3" applyNumberFormat="1" applyFont="1" applyFill="1" applyBorder="1" applyAlignment="1">
      <alignment vertical="top" wrapText="1" readingOrder="2"/>
    </xf>
    <xf numFmtId="165" fontId="10" fillId="8" borderId="1" xfId="3" applyNumberFormat="1" applyFont="1" applyFill="1" applyBorder="1" applyAlignment="1">
      <alignment vertical="top" wrapText="1" readingOrder="2"/>
    </xf>
    <xf numFmtId="165" fontId="8" fillId="8" borderId="1" xfId="0" applyNumberFormat="1" applyFont="1" applyFill="1" applyBorder="1" applyAlignment="1">
      <alignment vertical="top" wrapText="1" readingOrder="2"/>
    </xf>
    <xf numFmtId="165" fontId="8" fillId="8" borderId="1" xfId="0" applyNumberFormat="1" applyFont="1" applyFill="1" applyBorder="1" applyAlignment="1">
      <alignment horizontal="right" vertical="top" wrapText="1" readingOrder="2"/>
    </xf>
    <xf numFmtId="0" fontId="8" fillId="8" borderId="1" xfId="0" applyFont="1" applyFill="1" applyBorder="1" applyAlignment="1">
      <alignment horizontal="center" vertical="top" wrapText="1" readingOrder="2"/>
    </xf>
    <xf numFmtId="1" fontId="8" fillId="8" borderId="1" xfId="0" applyNumberFormat="1" applyFont="1" applyFill="1" applyBorder="1" applyAlignment="1">
      <alignment vertical="top" wrapText="1" readingOrder="2"/>
    </xf>
    <xf numFmtId="165" fontId="10" fillId="0" borderId="1" xfId="3" applyNumberFormat="1" applyFont="1" applyFill="1" applyBorder="1" applyAlignment="1">
      <alignment vertical="center" wrapText="1" readingOrder="2"/>
    </xf>
    <xf numFmtId="3" fontId="8" fillId="0" borderId="1" xfId="0" applyNumberFormat="1" applyFont="1" applyBorder="1" applyAlignment="1">
      <alignment vertical="center" wrapText="1" readingOrder="2"/>
    </xf>
    <xf numFmtId="165" fontId="11" fillId="7" borderId="1" xfId="3" applyNumberFormat="1" applyFont="1" applyFill="1" applyBorder="1" applyAlignment="1">
      <alignment vertical="top" wrapText="1" readingOrder="2"/>
    </xf>
    <xf numFmtId="165" fontId="8" fillId="8" borderId="1" xfId="0" applyNumberFormat="1" applyFont="1" applyFill="1" applyBorder="1" applyAlignment="1">
      <alignment horizontal="center" vertical="center" wrapText="1" readingOrder="2"/>
    </xf>
    <xf numFmtId="165" fontId="10" fillId="0" borderId="1" xfId="3" applyNumberFormat="1" applyFont="1" applyFill="1" applyBorder="1" applyAlignment="1">
      <alignment vertical="top" wrapText="1" readingOrder="2"/>
    </xf>
    <xf numFmtId="0" fontId="8" fillId="0" borderId="5" xfId="0" applyFont="1" applyBorder="1" applyAlignment="1">
      <alignment vertical="center" wrapText="1" readingOrder="2"/>
    </xf>
    <xf numFmtId="0" fontId="9" fillId="0" borderId="5" xfId="0" applyFont="1" applyBorder="1" applyAlignment="1">
      <alignment vertical="center" wrapText="1" readingOrder="2"/>
    </xf>
    <xf numFmtId="0" fontId="9" fillId="0" borderId="5" xfId="0" applyFont="1" applyBorder="1" applyAlignment="1">
      <alignment horizontal="right" vertical="center" wrapText="1" readingOrder="2"/>
    </xf>
    <xf numFmtId="3" fontId="8" fillId="0" borderId="5" xfId="0" applyNumberFormat="1" applyFont="1" applyBorder="1" applyAlignment="1">
      <alignment vertical="center" wrapText="1" readingOrder="2"/>
    </xf>
    <xf numFmtId="165" fontId="6" fillId="5" borderId="5" xfId="0" applyNumberFormat="1" applyFont="1" applyFill="1" applyBorder="1" applyAlignment="1">
      <alignment vertical="center" wrapText="1" readingOrder="2"/>
    </xf>
    <xf numFmtId="14" fontId="8" fillId="0" borderId="5" xfId="0" applyNumberFormat="1" applyFont="1" applyBorder="1" applyAlignment="1">
      <alignment vertical="center" wrapText="1" readingOrder="2"/>
    </xf>
    <xf numFmtId="166" fontId="2" fillId="0" borderId="5" xfId="2" applyNumberFormat="1" applyFill="1" applyBorder="1" applyAlignment="1">
      <alignment vertical="center" wrapText="1"/>
    </xf>
    <xf numFmtId="0" fontId="16" fillId="0" borderId="1" xfId="0" applyFont="1" applyBorder="1" applyAlignment="1">
      <alignment horizontal="center" vertical="center" wrapText="1" readingOrder="2"/>
    </xf>
    <xf numFmtId="3" fontId="16" fillId="0" borderId="1" xfId="0" applyNumberFormat="1" applyFont="1" applyBorder="1" applyAlignment="1">
      <alignment horizontal="center" vertical="center" wrapText="1" readingOrder="2"/>
    </xf>
    <xf numFmtId="0" fontId="7" fillId="0" borderId="1" xfId="3" applyFont="1" applyFill="1" applyBorder="1" applyAlignment="1">
      <alignment horizontal="center" vertical="center" wrapText="1" readingOrder="2"/>
    </xf>
    <xf numFmtId="0" fontId="16" fillId="8" borderId="1" xfId="0" applyFont="1" applyFill="1" applyBorder="1" applyAlignment="1">
      <alignment horizontal="center" vertical="center" wrapText="1" readingOrder="2"/>
    </xf>
    <xf numFmtId="0" fontId="17" fillId="8" borderId="0" xfId="0" applyFont="1" applyFill="1" applyAlignment="1">
      <alignment horizontal="right" vertical="top"/>
    </xf>
    <xf numFmtId="165" fontId="7" fillId="8" borderId="1" xfId="3" applyNumberFormat="1" applyFont="1" applyFill="1" applyBorder="1" applyAlignment="1">
      <alignment horizontal="center" vertical="center" wrapText="1" readingOrder="2"/>
    </xf>
    <xf numFmtId="165" fontId="16" fillId="8" borderId="1" xfId="0" applyNumberFormat="1" applyFont="1" applyFill="1" applyBorder="1" applyAlignment="1">
      <alignment horizontal="center" vertical="center" wrapText="1" readingOrder="2"/>
    </xf>
    <xf numFmtId="1" fontId="7" fillId="8" borderId="1" xfId="3" applyNumberFormat="1" applyFont="1" applyFill="1" applyBorder="1" applyAlignment="1">
      <alignment horizontal="center" vertical="center" wrapText="1" readingOrder="2"/>
    </xf>
    <xf numFmtId="0" fontId="7" fillId="0" borderId="1" xfId="3" applyNumberFormat="1" applyFont="1" applyFill="1" applyBorder="1" applyAlignment="1">
      <alignment horizontal="right" vertical="top" wrapText="1" readingOrder="2"/>
    </xf>
    <xf numFmtId="3" fontId="16" fillId="7" borderId="1" xfId="0" applyNumberFormat="1" applyFont="1" applyFill="1" applyBorder="1" applyAlignment="1">
      <alignment horizontal="center" vertical="center" wrapText="1" readingOrder="2"/>
    </xf>
    <xf numFmtId="165" fontId="7" fillId="7" borderId="1" xfId="3" applyNumberFormat="1" applyFont="1" applyFill="1" applyBorder="1" applyAlignment="1">
      <alignment horizontal="center" vertical="center" wrapText="1" readingOrder="2"/>
    </xf>
    <xf numFmtId="1" fontId="16" fillId="7" borderId="1" xfId="0" applyNumberFormat="1" applyFont="1" applyFill="1" applyBorder="1" applyAlignment="1">
      <alignment horizontal="center" vertical="center" wrapText="1" readingOrder="2"/>
    </xf>
    <xf numFmtId="165" fontId="7" fillId="0" borderId="1" xfId="3" applyNumberFormat="1" applyFont="1" applyFill="1" applyBorder="1" applyAlignment="1">
      <alignment horizontal="center" vertical="center" wrapText="1" readingOrder="2"/>
    </xf>
    <xf numFmtId="0" fontId="16" fillId="7" borderId="1" xfId="0" applyFont="1" applyFill="1" applyBorder="1" applyAlignment="1">
      <alignment horizontal="right" vertical="top" wrapText="1" readingOrder="2"/>
    </xf>
    <xf numFmtId="0" fontId="16" fillId="0" borderId="5" xfId="0" applyFont="1" applyBorder="1" applyAlignment="1">
      <alignment horizontal="center" vertical="center" wrapText="1" readingOrder="2"/>
    </xf>
    <xf numFmtId="0" fontId="16" fillId="7" borderId="5" xfId="0" applyFont="1" applyFill="1" applyBorder="1" applyAlignment="1">
      <alignment horizontal="right" vertical="top" wrapText="1" readingOrder="2"/>
    </xf>
    <xf numFmtId="3" fontId="16" fillId="7" borderId="5" xfId="0" applyNumberFormat="1" applyFont="1" applyFill="1" applyBorder="1" applyAlignment="1">
      <alignment horizontal="center" vertical="center" wrapText="1" readingOrder="2"/>
    </xf>
    <xf numFmtId="165" fontId="7" fillId="7" borderId="5" xfId="3" applyNumberFormat="1" applyFont="1" applyFill="1" applyBorder="1" applyAlignment="1">
      <alignment horizontal="center" vertical="center" wrapText="1" readingOrder="2"/>
    </xf>
    <xf numFmtId="1" fontId="16" fillId="7" borderId="5" xfId="0" applyNumberFormat="1" applyFont="1" applyFill="1" applyBorder="1" applyAlignment="1">
      <alignment horizontal="center" vertical="center" wrapText="1" readingOrder="2"/>
    </xf>
    <xf numFmtId="165" fontId="7" fillId="0" borderId="5" xfId="3" applyNumberFormat="1" applyFont="1" applyFill="1" applyBorder="1" applyAlignment="1">
      <alignment horizontal="center" vertical="center" wrapText="1" readingOrder="2"/>
    </xf>
    <xf numFmtId="0" fontId="18" fillId="0" borderId="0" xfId="0" applyFont="1"/>
    <xf numFmtId="0" fontId="17" fillId="0" borderId="1" xfId="0" applyFont="1" applyBorder="1" applyAlignment="1">
      <alignment horizontal="center" vertical="center" wrapText="1" readingOrder="2"/>
    </xf>
    <xf numFmtId="0" fontId="17" fillId="0" borderId="1" xfId="0" applyFont="1" applyBorder="1" applyAlignment="1">
      <alignment horizontal="center"/>
    </xf>
    <xf numFmtId="0" fontId="16" fillId="0" borderId="1" xfId="0" applyFont="1" applyBorder="1" applyAlignment="1">
      <alignment horizontal="right" vertical="center" wrapText="1" readingOrder="2"/>
    </xf>
    <xf numFmtId="0" fontId="6" fillId="0" borderId="1" xfId="0" applyFont="1" applyBorder="1" applyAlignment="1">
      <alignment horizontal="right" vertical="center" wrapText="1" readingOrder="2"/>
    </xf>
    <xf numFmtId="0" fontId="6" fillId="0" borderId="1" xfId="0" applyFont="1" applyBorder="1" applyAlignment="1">
      <alignment horizontal="center" vertical="center" readingOrder="2"/>
    </xf>
    <xf numFmtId="0" fontId="16" fillId="0" borderId="1" xfId="1" applyNumberFormat="1" applyFont="1" applyFill="1" applyBorder="1" applyAlignment="1">
      <alignment horizontal="right" vertical="center" wrapText="1" readingOrder="2"/>
    </xf>
    <xf numFmtId="3" fontId="16" fillId="0" borderId="1" xfId="0" applyNumberFormat="1" applyFont="1" applyBorder="1" applyAlignment="1">
      <alignment horizontal="right" vertical="center" wrapText="1" readingOrder="2"/>
    </xf>
    <xf numFmtId="0" fontId="6" fillId="0" borderId="1" xfId="0" applyFont="1" applyBorder="1" applyAlignment="1">
      <alignment horizontal="center" vertical="center" wrapText="1" readingOrder="2"/>
    </xf>
    <xf numFmtId="0" fontId="7" fillId="0" borderId="1" xfId="0" applyFont="1" applyBorder="1" applyAlignment="1">
      <alignment horizontal="center" readingOrder="2"/>
    </xf>
    <xf numFmtId="165" fontId="6" fillId="5" borderId="5" xfId="0" applyNumberFormat="1" applyFont="1" applyFill="1" applyBorder="1" applyAlignment="1">
      <alignment horizontal="center" vertical="center" wrapText="1" readingOrder="2"/>
    </xf>
    <xf numFmtId="165" fontId="6" fillId="5" borderId="6" xfId="0" applyNumberFormat="1" applyFont="1" applyFill="1" applyBorder="1" applyAlignment="1">
      <alignment horizontal="center" vertical="center" wrapText="1" readingOrder="2"/>
    </xf>
    <xf numFmtId="0" fontId="5" fillId="0" borderId="2" xfId="0" applyFont="1" applyBorder="1" applyAlignment="1">
      <alignment horizontal="right" vertical="center" wrapText="1" readingOrder="2"/>
    </xf>
    <xf numFmtId="0" fontId="5" fillId="0" borderId="3" xfId="0" applyFont="1" applyBorder="1" applyAlignment="1">
      <alignment horizontal="right" vertical="center" wrapText="1" readingOrder="2"/>
    </xf>
    <xf numFmtId="0" fontId="5" fillId="0" borderId="4" xfId="0" applyFont="1" applyBorder="1" applyAlignment="1">
      <alignment horizontal="right" vertical="center" wrapText="1" readingOrder="2"/>
    </xf>
    <xf numFmtId="0" fontId="14" fillId="0" borderId="9" xfId="0" applyFont="1" applyBorder="1" applyAlignment="1">
      <alignment horizontal="center" vertical="center" wrapText="1" readingOrder="2"/>
    </xf>
    <xf numFmtId="0" fontId="14" fillId="0" borderId="11" xfId="0" applyFont="1" applyBorder="1" applyAlignment="1">
      <alignment horizontal="center" vertical="center" wrapText="1" readingOrder="2"/>
    </xf>
    <xf numFmtId="0" fontId="14" fillId="0" borderId="13" xfId="0" applyFont="1" applyBorder="1" applyAlignment="1">
      <alignment horizontal="center" vertical="center" wrapText="1" readingOrder="2"/>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3" fontId="8" fillId="0" borderId="5" xfId="0" applyNumberFormat="1" applyFont="1" applyBorder="1" applyAlignment="1">
      <alignment horizontal="center" vertical="center" wrapText="1" readingOrder="2"/>
    </xf>
    <xf numFmtId="3" fontId="8" fillId="0" borderId="6" xfId="0" applyNumberFormat="1" applyFont="1" applyBorder="1" applyAlignment="1">
      <alignment horizontal="center" vertical="center" wrapText="1" readingOrder="2"/>
    </xf>
    <xf numFmtId="3" fontId="8" fillId="0" borderId="7" xfId="0" applyNumberFormat="1" applyFont="1" applyBorder="1" applyAlignment="1">
      <alignment horizontal="center" vertical="center" wrapText="1" readingOrder="2"/>
    </xf>
    <xf numFmtId="3" fontId="8" fillId="0" borderId="1" xfId="0" applyNumberFormat="1" applyFont="1" applyBorder="1" applyAlignment="1">
      <alignment horizontal="center" vertical="center" wrapText="1" readingOrder="2"/>
    </xf>
    <xf numFmtId="0" fontId="5" fillId="0" borderId="5" xfId="0" applyFont="1" applyBorder="1" applyAlignment="1">
      <alignment horizontal="center" vertical="center" wrapText="1" readingOrder="2"/>
    </xf>
    <xf numFmtId="0" fontId="5" fillId="0" borderId="6" xfId="0" applyFont="1" applyBorder="1" applyAlignment="1">
      <alignment horizontal="center" vertical="center" wrapText="1" readingOrder="2"/>
    </xf>
    <xf numFmtId="0" fontId="5" fillId="0" borderId="7" xfId="0" applyFont="1" applyBorder="1" applyAlignment="1">
      <alignment horizontal="center" vertical="center" wrapText="1" readingOrder="2"/>
    </xf>
    <xf numFmtId="0" fontId="7" fillId="0" borderId="5" xfId="0" applyFont="1" applyBorder="1" applyAlignment="1">
      <alignment horizontal="center" readingOrder="2"/>
    </xf>
    <xf numFmtId="0" fontId="7" fillId="0" borderId="6" xfId="0" applyFont="1" applyBorder="1" applyAlignment="1">
      <alignment horizontal="center" readingOrder="2"/>
    </xf>
    <xf numFmtId="0" fontId="7" fillId="0" borderId="7" xfId="0" applyFont="1" applyBorder="1" applyAlignment="1">
      <alignment horizontal="center" readingOrder="2"/>
    </xf>
    <xf numFmtId="165" fontId="6" fillId="5" borderId="8" xfId="0" applyNumberFormat="1" applyFont="1" applyFill="1" applyBorder="1" applyAlignment="1">
      <alignment horizontal="center" vertical="center" wrapText="1" readingOrder="2"/>
    </xf>
    <xf numFmtId="165" fontId="6" fillId="5" borderId="10" xfId="0" applyNumberFormat="1" applyFont="1" applyFill="1" applyBorder="1" applyAlignment="1">
      <alignment horizontal="center" vertical="center" wrapText="1" readingOrder="2"/>
    </xf>
    <xf numFmtId="165" fontId="6" fillId="5" borderId="12" xfId="0" applyNumberFormat="1" applyFont="1" applyFill="1" applyBorder="1" applyAlignment="1">
      <alignment horizontal="center" vertical="center" wrapText="1" readingOrder="2"/>
    </xf>
    <xf numFmtId="0" fontId="5" fillId="0" borderId="1" xfId="0" applyFont="1" applyBorder="1" applyAlignment="1">
      <alignment horizontal="right" vertical="center" wrapText="1" readingOrder="2"/>
    </xf>
    <xf numFmtId="49" fontId="6" fillId="6" borderId="2" xfId="0" applyNumberFormat="1" applyFont="1" applyFill="1" applyBorder="1" applyAlignment="1">
      <alignment horizontal="center" vertical="center" readingOrder="2"/>
    </xf>
    <xf numFmtId="49" fontId="6" fillId="6" borderId="3" xfId="0" applyNumberFormat="1" applyFont="1" applyFill="1" applyBorder="1" applyAlignment="1">
      <alignment horizontal="center" vertical="center" readingOrder="2"/>
    </xf>
    <xf numFmtId="49" fontId="6" fillId="6" borderId="4" xfId="0" applyNumberFormat="1" applyFont="1" applyFill="1" applyBorder="1" applyAlignment="1">
      <alignment horizontal="center" vertical="center" readingOrder="2"/>
    </xf>
    <xf numFmtId="0" fontId="8" fillId="0" borderId="1" xfId="0" applyFont="1" applyBorder="1" applyAlignment="1">
      <alignment horizontal="center" vertical="center" wrapText="1" readingOrder="2"/>
    </xf>
    <xf numFmtId="0" fontId="9" fillId="0" borderId="1" xfId="0" applyFont="1" applyBorder="1" applyAlignment="1">
      <alignment horizontal="center" vertical="center" wrapText="1" readingOrder="2"/>
    </xf>
    <xf numFmtId="0" fontId="8" fillId="0" borderId="1" xfId="1" applyNumberFormat="1" applyFont="1" applyFill="1" applyBorder="1" applyAlignment="1">
      <alignment horizontal="right" vertical="center" wrapText="1" readingOrder="2"/>
    </xf>
    <xf numFmtId="0" fontId="0" fillId="0" borderId="1" xfId="0" applyBorder="1" applyAlignment="1">
      <alignment horizontal="center" readingOrder="2"/>
    </xf>
    <xf numFmtId="0" fontId="4" fillId="4" borderId="1" xfId="0" applyFont="1" applyFill="1" applyBorder="1" applyAlignment="1">
      <alignment horizontal="center" vertical="center" readingOrder="2"/>
    </xf>
    <xf numFmtId="0" fontId="5" fillId="4" borderId="1" xfId="0" applyFont="1" applyFill="1" applyBorder="1" applyAlignment="1">
      <alignment horizontal="right" vertical="center" wrapText="1" readingOrder="2"/>
    </xf>
    <xf numFmtId="0" fontId="6" fillId="0" borderId="1" xfId="0" applyFont="1" applyBorder="1" applyAlignment="1">
      <alignment horizontal="right" vertical="center" readingOrder="2"/>
    </xf>
    <xf numFmtId="0" fontId="5" fillId="0" borderId="1" xfId="0" applyFont="1" applyBorder="1" applyAlignment="1">
      <alignment horizontal="right" vertical="center" readingOrder="2"/>
    </xf>
  </cellXfs>
  <cellStyles count="4">
    <cellStyle name="Comma" xfId="1" builtinId="3"/>
    <cellStyle name="Normal" xfId="0" builtinId="0"/>
    <cellStyle name="טוב" xfId="2" builtinId="26"/>
    <cellStyle name="רע" xfId="3"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F79BA-77FA-4433-B393-9A36226B1714}">
  <dimension ref="A1:T27"/>
  <sheetViews>
    <sheetView rightToLeft="1" tabSelected="1" workbookViewId="0">
      <selection activeCell="B1" sqref="B1:T1"/>
    </sheetView>
  </sheetViews>
  <sheetFormatPr defaultRowHeight="14.25" x14ac:dyDescent="0.2"/>
  <cols>
    <col min="1" max="1" width="4.125" customWidth="1"/>
    <col min="2" max="2" width="18.875" customWidth="1"/>
    <col min="3" max="3" width="13.625" customWidth="1"/>
    <col min="4" max="4" width="14.5" customWidth="1"/>
    <col min="5" max="5" width="14.75" customWidth="1"/>
    <col min="7" max="7" width="15.125" customWidth="1"/>
    <col min="8" max="8" width="8" customWidth="1"/>
    <col min="9" max="9" width="13.125" customWidth="1"/>
    <col min="10" max="10" width="14.5" customWidth="1"/>
    <col min="11" max="11" width="15.375" customWidth="1"/>
    <col min="12" max="12" width="13.125" customWidth="1"/>
    <col min="13" max="13" width="15.5" customWidth="1"/>
    <col min="14" max="14" width="13.25" customWidth="1"/>
    <col min="15" max="15" width="14.25" customWidth="1"/>
    <col min="16" max="16" width="11.75" customWidth="1"/>
    <col min="18" max="18" width="13.5" customWidth="1"/>
    <col min="19" max="19" width="11.25" customWidth="1"/>
    <col min="20" max="20" width="9.625" customWidth="1"/>
  </cols>
  <sheetData>
    <row r="1" spans="1:20" ht="20.25" x14ac:dyDescent="0.2">
      <c r="A1" s="95"/>
      <c r="B1" s="96" t="s">
        <v>42</v>
      </c>
      <c r="C1" s="96"/>
      <c r="D1" s="96"/>
      <c r="E1" s="96"/>
      <c r="F1" s="96"/>
      <c r="G1" s="96"/>
      <c r="H1" s="96"/>
      <c r="I1" s="96"/>
      <c r="J1" s="96"/>
      <c r="K1" s="96"/>
      <c r="L1" s="96"/>
      <c r="M1" s="96"/>
      <c r="N1" s="96"/>
      <c r="O1" s="96"/>
      <c r="P1" s="96"/>
      <c r="Q1" s="96"/>
      <c r="R1" s="96"/>
      <c r="S1" s="96"/>
      <c r="T1" s="96"/>
    </row>
    <row r="2" spans="1:20" x14ac:dyDescent="0.2">
      <c r="A2" s="95"/>
      <c r="B2" s="97" t="s">
        <v>41</v>
      </c>
      <c r="C2" s="97"/>
      <c r="D2" s="97"/>
      <c r="E2" s="97"/>
      <c r="F2" s="97"/>
      <c r="G2" s="97"/>
      <c r="H2" s="97"/>
      <c r="I2" s="97"/>
      <c r="J2" s="97"/>
      <c r="K2" s="97"/>
      <c r="L2" s="97"/>
      <c r="M2" s="97"/>
      <c r="N2" s="97"/>
      <c r="O2" s="97"/>
      <c r="P2" s="97"/>
      <c r="Q2" s="97"/>
      <c r="R2" s="97"/>
      <c r="S2" s="97"/>
      <c r="T2" s="97"/>
    </row>
    <row r="3" spans="1:20" ht="15.75" x14ac:dyDescent="0.2">
      <c r="A3" s="95"/>
      <c r="B3" s="98" t="s">
        <v>0</v>
      </c>
      <c r="C3" s="98"/>
      <c r="D3" s="98"/>
      <c r="E3" s="98"/>
      <c r="F3" s="98"/>
      <c r="G3" s="98"/>
      <c r="H3" s="98"/>
      <c r="I3" s="98"/>
      <c r="J3" s="98"/>
      <c r="K3" s="98"/>
      <c r="L3" s="98"/>
      <c r="M3" s="98"/>
      <c r="N3" s="98"/>
      <c r="O3" s="98"/>
      <c r="P3" s="98"/>
      <c r="Q3" s="98"/>
      <c r="R3" s="98"/>
      <c r="S3" s="98"/>
      <c r="T3" s="98"/>
    </row>
    <row r="4" spans="1:20" x14ac:dyDescent="0.2">
      <c r="A4" s="95"/>
      <c r="B4" s="99" t="s">
        <v>1</v>
      </c>
      <c r="C4" s="99"/>
      <c r="D4" s="99"/>
      <c r="E4" s="99"/>
      <c r="F4" s="99"/>
      <c r="G4" s="99"/>
      <c r="H4" s="99"/>
      <c r="I4" s="99"/>
      <c r="J4" s="99"/>
      <c r="K4" s="99"/>
      <c r="L4" s="99"/>
      <c r="M4" s="99"/>
      <c r="N4" s="99"/>
      <c r="O4" s="99"/>
      <c r="P4" s="99"/>
      <c r="Q4" s="99"/>
      <c r="R4" s="99"/>
      <c r="S4" s="99"/>
      <c r="T4" s="99"/>
    </row>
    <row r="5" spans="1:20" x14ac:dyDescent="0.2">
      <c r="A5" s="95"/>
      <c r="B5" s="99" t="s">
        <v>2</v>
      </c>
      <c r="C5" s="99"/>
      <c r="D5" s="99"/>
      <c r="E5" s="99"/>
      <c r="F5" s="99"/>
      <c r="G5" s="99"/>
      <c r="H5" s="99"/>
      <c r="I5" s="99"/>
      <c r="J5" s="99"/>
      <c r="K5" s="99"/>
      <c r="L5" s="99"/>
      <c r="M5" s="99"/>
      <c r="N5" s="99"/>
      <c r="O5" s="99"/>
      <c r="P5" s="99"/>
      <c r="Q5" s="99"/>
      <c r="R5" s="99"/>
      <c r="S5" s="99"/>
      <c r="T5" s="99"/>
    </row>
    <row r="6" spans="1:20" ht="78.75" x14ac:dyDescent="0.2">
      <c r="A6" s="95"/>
      <c r="B6" s="1" t="s">
        <v>3</v>
      </c>
      <c r="C6" s="1" t="s">
        <v>4</v>
      </c>
      <c r="D6" s="1" t="s">
        <v>5</v>
      </c>
      <c r="E6" s="1" t="s">
        <v>6</v>
      </c>
      <c r="F6" s="1" t="s">
        <v>7</v>
      </c>
      <c r="G6" s="1" t="s">
        <v>8</v>
      </c>
      <c r="H6" s="1" t="s">
        <v>9</v>
      </c>
      <c r="I6" s="1" t="s">
        <v>10</v>
      </c>
      <c r="J6" s="1" t="s">
        <v>11</v>
      </c>
      <c r="K6" s="1" t="s">
        <v>12</v>
      </c>
      <c r="L6" s="2" t="s">
        <v>13</v>
      </c>
      <c r="M6" s="3" t="s">
        <v>14</v>
      </c>
      <c r="N6" s="4" t="s">
        <v>15</v>
      </c>
      <c r="O6" s="1" t="s">
        <v>16</v>
      </c>
      <c r="P6" s="1" t="s">
        <v>17</v>
      </c>
      <c r="Q6" s="1" t="s">
        <v>18</v>
      </c>
      <c r="R6" s="5" t="s">
        <v>19</v>
      </c>
      <c r="S6" s="5" t="s">
        <v>20</v>
      </c>
      <c r="T6" s="1" t="s">
        <v>21</v>
      </c>
    </row>
    <row r="7" spans="1:20" ht="15.75" x14ac:dyDescent="0.2">
      <c r="A7" s="89" t="s">
        <v>43</v>
      </c>
      <c r="B7" s="90"/>
      <c r="C7" s="90"/>
      <c r="D7" s="90"/>
      <c r="E7" s="90"/>
      <c r="F7" s="90"/>
      <c r="G7" s="90"/>
      <c r="H7" s="90"/>
      <c r="I7" s="90"/>
      <c r="J7" s="90"/>
      <c r="K7" s="90"/>
      <c r="L7" s="90"/>
      <c r="M7" s="90"/>
      <c r="N7" s="90"/>
      <c r="O7" s="90"/>
      <c r="P7" s="90"/>
      <c r="Q7" s="90"/>
      <c r="R7" s="90"/>
      <c r="S7" s="90"/>
      <c r="T7" s="91"/>
    </row>
    <row r="8" spans="1:20" x14ac:dyDescent="0.2">
      <c r="A8" s="59">
        <v>1</v>
      </c>
      <c r="B8" s="92" t="s">
        <v>44</v>
      </c>
      <c r="C8" s="93" t="s">
        <v>36</v>
      </c>
      <c r="D8" s="94">
        <v>23012</v>
      </c>
      <c r="E8" s="75" t="s">
        <v>29</v>
      </c>
      <c r="F8" s="78"/>
      <c r="G8" s="14" t="s">
        <v>38</v>
      </c>
      <c r="H8" s="14" t="s">
        <v>25</v>
      </c>
      <c r="I8" s="14">
        <v>100</v>
      </c>
      <c r="J8" s="25" t="s">
        <v>22</v>
      </c>
      <c r="K8" s="18">
        <v>6000</v>
      </c>
      <c r="L8" s="15">
        <v>1</v>
      </c>
      <c r="M8" s="16">
        <f>L8*K8</f>
        <v>6000</v>
      </c>
      <c r="N8" s="17">
        <f>M8*117/100</f>
        <v>7020</v>
      </c>
      <c r="O8" s="79" t="s">
        <v>26</v>
      </c>
      <c r="P8" s="79" t="s">
        <v>30</v>
      </c>
      <c r="Q8" s="82"/>
      <c r="R8" s="85">
        <f>N8</f>
        <v>7020</v>
      </c>
      <c r="S8" s="69" t="s">
        <v>45</v>
      </c>
      <c r="T8" s="72"/>
    </row>
    <row r="9" spans="1:20" ht="15" x14ac:dyDescent="0.2">
      <c r="A9" s="59"/>
      <c r="B9" s="92"/>
      <c r="C9" s="93"/>
      <c r="D9" s="94"/>
      <c r="E9" s="76"/>
      <c r="F9" s="78"/>
      <c r="G9" s="34" t="s">
        <v>37</v>
      </c>
      <c r="H9" s="13" t="s">
        <v>25</v>
      </c>
      <c r="I9" s="35">
        <v>90</v>
      </c>
      <c r="J9" s="9" t="s">
        <v>22</v>
      </c>
      <c r="K9" s="22">
        <v>7000</v>
      </c>
      <c r="L9" s="23">
        <v>1</v>
      </c>
      <c r="M9" s="24">
        <f t="shared" ref="M9:M10" si="0">L9*K9</f>
        <v>7000</v>
      </c>
      <c r="N9" s="26">
        <f t="shared" ref="N9:N10" si="1">M9*1.17</f>
        <v>8189.9999999999991</v>
      </c>
      <c r="O9" s="80"/>
      <c r="P9" s="80"/>
      <c r="Q9" s="83"/>
      <c r="R9" s="86"/>
      <c r="S9" s="70"/>
      <c r="T9" s="73"/>
    </row>
    <row r="10" spans="1:20" ht="15" x14ac:dyDescent="0.2">
      <c r="A10" s="59"/>
      <c r="B10" s="92"/>
      <c r="C10" s="93"/>
      <c r="D10" s="94"/>
      <c r="E10" s="77"/>
      <c r="F10" s="78"/>
      <c r="G10" s="36" t="s">
        <v>39</v>
      </c>
      <c r="H10" s="7" t="s">
        <v>25</v>
      </c>
      <c r="I10" s="35">
        <v>77</v>
      </c>
      <c r="J10" s="9" t="s">
        <v>22</v>
      </c>
      <c r="K10" s="22">
        <v>9000</v>
      </c>
      <c r="L10" s="23">
        <v>1</v>
      </c>
      <c r="M10" s="24">
        <f t="shared" si="0"/>
        <v>9000</v>
      </c>
      <c r="N10" s="26">
        <f t="shared" si="1"/>
        <v>10530</v>
      </c>
      <c r="O10" s="81"/>
      <c r="P10" s="81"/>
      <c r="Q10" s="84"/>
      <c r="R10" s="87"/>
      <c r="S10" s="71"/>
      <c r="T10" s="74"/>
    </row>
    <row r="11" spans="1:20" x14ac:dyDescent="0.2">
      <c r="A11" s="59"/>
      <c r="B11" s="66" t="s">
        <v>46</v>
      </c>
      <c r="C11" s="67"/>
      <c r="D11" s="67"/>
      <c r="E11" s="67"/>
      <c r="F11" s="67"/>
      <c r="G11" s="67"/>
      <c r="H11" s="67"/>
      <c r="I11" s="67"/>
      <c r="J11" s="67"/>
      <c r="K11" s="67"/>
      <c r="L11" s="67"/>
      <c r="M11" s="67"/>
      <c r="N11" s="67"/>
      <c r="O11" s="67"/>
      <c r="P11" s="67"/>
      <c r="Q11" s="67"/>
      <c r="R11" s="67"/>
      <c r="S11" s="68"/>
      <c r="T11" s="8"/>
    </row>
    <row r="12" spans="1:20" ht="15.75" x14ac:dyDescent="0.2">
      <c r="A12" s="89" t="s">
        <v>47</v>
      </c>
      <c r="B12" s="90"/>
      <c r="C12" s="90"/>
      <c r="D12" s="90"/>
      <c r="E12" s="90"/>
      <c r="F12" s="90"/>
      <c r="G12" s="90"/>
      <c r="H12" s="90"/>
      <c r="I12" s="90"/>
      <c r="J12" s="90"/>
      <c r="K12" s="90"/>
      <c r="L12" s="90"/>
      <c r="M12" s="90"/>
      <c r="N12" s="90"/>
      <c r="O12" s="90"/>
      <c r="P12" s="90"/>
      <c r="Q12" s="90"/>
      <c r="R12" s="90"/>
      <c r="S12" s="90"/>
      <c r="T12" s="91"/>
    </row>
    <row r="13" spans="1:20" s="6" customFormat="1" ht="51" x14ac:dyDescent="0.2">
      <c r="A13" s="59">
        <v>2</v>
      </c>
      <c r="B13" s="27" t="s">
        <v>48</v>
      </c>
      <c r="C13" s="28" t="s">
        <v>36</v>
      </c>
      <c r="D13" s="29">
        <v>23012</v>
      </c>
      <c r="E13" s="30" t="s">
        <v>31</v>
      </c>
      <c r="F13" s="30" t="s">
        <v>24</v>
      </c>
      <c r="G13" s="18" t="s">
        <v>49</v>
      </c>
      <c r="H13" s="19" t="s">
        <v>25</v>
      </c>
      <c r="I13" s="20">
        <v>100</v>
      </c>
      <c r="J13" s="18" t="s">
        <v>22</v>
      </c>
      <c r="K13" s="17">
        <v>150</v>
      </c>
      <c r="L13" s="21">
        <v>114</v>
      </c>
      <c r="M13" s="16">
        <f>L13*K13</f>
        <v>17100</v>
      </c>
      <c r="N13" s="17">
        <f>M13*117/100</f>
        <v>20007</v>
      </c>
      <c r="O13" s="11" t="s">
        <v>32</v>
      </c>
      <c r="P13" s="10" t="s">
        <v>30</v>
      </c>
      <c r="Q13" s="12"/>
      <c r="R13" s="31">
        <f>N13</f>
        <v>20007</v>
      </c>
      <c r="S13" s="32" t="s">
        <v>50</v>
      </c>
      <c r="T13" s="33"/>
    </row>
    <row r="14" spans="1:20" x14ac:dyDescent="0.2">
      <c r="A14" s="59"/>
      <c r="B14" s="88" t="s">
        <v>51</v>
      </c>
      <c r="C14" s="88"/>
      <c r="D14" s="88"/>
      <c r="E14" s="88"/>
      <c r="F14" s="88"/>
      <c r="G14" s="88"/>
      <c r="H14" s="88"/>
      <c r="I14" s="88"/>
      <c r="J14" s="88"/>
      <c r="K14" s="88"/>
      <c r="L14" s="88"/>
      <c r="M14" s="88"/>
      <c r="N14" s="88"/>
      <c r="O14" s="88"/>
      <c r="P14" s="88"/>
      <c r="Q14" s="88"/>
      <c r="R14" s="88"/>
      <c r="S14" s="88"/>
      <c r="T14" s="88"/>
    </row>
    <row r="15" spans="1:20" ht="15.75" x14ac:dyDescent="0.2">
      <c r="A15" s="89" t="s">
        <v>52</v>
      </c>
      <c r="B15" s="90"/>
      <c r="C15" s="90"/>
      <c r="D15" s="90"/>
      <c r="E15" s="90"/>
      <c r="F15" s="90"/>
      <c r="G15" s="90"/>
      <c r="H15" s="90"/>
      <c r="I15" s="90"/>
      <c r="J15" s="90"/>
      <c r="K15" s="90"/>
      <c r="L15" s="90"/>
      <c r="M15" s="90"/>
      <c r="N15" s="90"/>
      <c r="O15" s="90"/>
      <c r="P15" s="90"/>
      <c r="Q15" s="90"/>
      <c r="R15" s="90"/>
      <c r="S15" s="90"/>
      <c r="T15" s="91"/>
    </row>
    <row r="16" spans="1:20" ht="15" x14ac:dyDescent="0.2">
      <c r="A16" s="59">
        <v>3</v>
      </c>
      <c r="B16" s="92" t="s">
        <v>53</v>
      </c>
      <c r="C16" s="93" t="s">
        <v>36</v>
      </c>
      <c r="D16" s="94">
        <v>23012</v>
      </c>
      <c r="E16" s="75" t="s">
        <v>28</v>
      </c>
      <c r="F16" s="78" t="s">
        <v>24</v>
      </c>
      <c r="G16" s="37" t="s">
        <v>54</v>
      </c>
      <c r="H16" s="14" t="s">
        <v>25</v>
      </c>
      <c r="I16" s="14">
        <v>100</v>
      </c>
      <c r="J16" s="25" t="s">
        <v>22</v>
      </c>
      <c r="K16" s="18">
        <v>34000</v>
      </c>
      <c r="L16" s="15">
        <v>1</v>
      </c>
      <c r="M16" s="16">
        <f>L16*K16</f>
        <v>34000</v>
      </c>
      <c r="N16" s="17">
        <f>M16*117/100</f>
        <v>39780</v>
      </c>
      <c r="O16" s="79" t="s">
        <v>26</v>
      </c>
      <c r="P16" s="79" t="s">
        <v>30</v>
      </c>
      <c r="Q16" s="82"/>
      <c r="R16" s="85">
        <f>N16</f>
        <v>39780</v>
      </c>
      <c r="S16" s="69" t="s">
        <v>50</v>
      </c>
      <c r="T16" s="72"/>
    </row>
    <row r="17" spans="1:20" ht="15" x14ac:dyDescent="0.2">
      <c r="A17" s="59"/>
      <c r="B17" s="92"/>
      <c r="C17" s="93"/>
      <c r="D17" s="94"/>
      <c r="E17" s="76"/>
      <c r="F17" s="78"/>
      <c r="G17" s="34" t="s">
        <v>27</v>
      </c>
      <c r="H17" s="13" t="s">
        <v>25</v>
      </c>
      <c r="I17" s="13">
        <v>99</v>
      </c>
      <c r="J17" s="9" t="s">
        <v>22</v>
      </c>
      <c r="K17" s="22">
        <v>34300</v>
      </c>
      <c r="L17" s="23">
        <v>1</v>
      </c>
      <c r="M17" s="24">
        <f t="shared" ref="M17:M18" si="2">L17*K17</f>
        <v>34300</v>
      </c>
      <c r="N17" s="26">
        <f t="shared" ref="N17:N18" si="3">M17*1.17</f>
        <v>40131</v>
      </c>
      <c r="O17" s="80"/>
      <c r="P17" s="80"/>
      <c r="Q17" s="83"/>
      <c r="R17" s="86"/>
      <c r="S17" s="70"/>
      <c r="T17" s="73"/>
    </row>
    <row r="18" spans="1:20" ht="15" x14ac:dyDescent="0.2">
      <c r="A18" s="59"/>
      <c r="B18" s="92"/>
      <c r="C18" s="93"/>
      <c r="D18" s="94"/>
      <c r="E18" s="77"/>
      <c r="F18" s="78"/>
      <c r="G18" s="36" t="s">
        <v>40</v>
      </c>
      <c r="H18" s="7" t="s">
        <v>25</v>
      </c>
      <c r="I18" s="7">
        <v>71</v>
      </c>
      <c r="J18" s="9" t="s">
        <v>22</v>
      </c>
      <c r="K18" s="22">
        <v>58000</v>
      </c>
      <c r="L18" s="23">
        <v>1</v>
      </c>
      <c r="M18" s="24">
        <f t="shared" si="2"/>
        <v>58000</v>
      </c>
      <c r="N18" s="26">
        <f t="shared" si="3"/>
        <v>67860</v>
      </c>
      <c r="O18" s="81"/>
      <c r="P18" s="81"/>
      <c r="Q18" s="84"/>
      <c r="R18" s="87"/>
      <c r="S18" s="71"/>
      <c r="T18" s="74"/>
    </row>
    <row r="19" spans="1:20" x14ac:dyDescent="0.2">
      <c r="A19" s="59"/>
      <c r="B19" s="66" t="s">
        <v>55</v>
      </c>
      <c r="C19" s="67"/>
      <c r="D19" s="67"/>
      <c r="E19" s="67"/>
      <c r="F19" s="67"/>
      <c r="G19" s="67"/>
      <c r="H19" s="67"/>
      <c r="I19" s="67"/>
      <c r="J19" s="67"/>
      <c r="K19" s="67"/>
      <c r="L19" s="67"/>
      <c r="M19" s="67"/>
      <c r="N19" s="67"/>
      <c r="O19" s="67"/>
      <c r="P19" s="67"/>
      <c r="Q19" s="67"/>
      <c r="R19" s="67"/>
      <c r="S19" s="68"/>
      <c r="T19" s="8"/>
    </row>
    <row r="20" spans="1:20" ht="15.75" x14ac:dyDescent="0.2">
      <c r="A20" s="89" t="s">
        <v>56</v>
      </c>
      <c r="B20" s="90"/>
      <c r="C20" s="90"/>
      <c r="D20" s="90"/>
      <c r="E20" s="90"/>
      <c r="F20" s="90"/>
      <c r="G20" s="90"/>
      <c r="H20" s="90"/>
      <c r="I20" s="90"/>
      <c r="J20" s="90"/>
      <c r="K20" s="90"/>
      <c r="L20" s="90"/>
      <c r="M20" s="90"/>
      <c r="N20" s="90"/>
      <c r="O20" s="90"/>
      <c r="P20" s="90"/>
      <c r="Q20" s="90"/>
      <c r="R20" s="90"/>
      <c r="S20" s="90"/>
      <c r="T20" s="91"/>
    </row>
    <row r="21" spans="1:20" ht="30" x14ac:dyDescent="0.2">
      <c r="A21" s="59">
        <v>4</v>
      </c>
      <c r="B21" s="60" t="s">
        <v>57</v>
      </c>
      <c r="C21" s="57" t="s">
        <v>36</v>
      </c>
      <c r="D21" s="60">
        <v>23012</v>
      </c>
      <c r="E21" s="61" t="s">
        <v>33</v>
      </c>
      <c r="F21" s="61" t="s">
        <v>24</v>
      </c>
      <c r="G21" s="37" t="s">
        <v>34</v>
      </c>
      <c r="H21" s="38" t="s">
        <v>25</v>
      </c>
      <c r="I21" s="37">
        <v>100</v>
      </c>
      <c r="J21" s="39" t="s">
        <v>22</v>
      </c>
      <c r="K21" s="40">
        <v>1500</v>
      </c>
      <c r="L21" s="41">
        <v>1</v>
      </c>
      <c r="M21" s="39">
        <f>L21*K21</f>
        <v>1500</v>
      </c>
      <c r="N21" s="39">
        <f>M21*1.17</f>
        <v>1755</v>
      </c>
      <c r="O21" s="62" t="s">
        <v>26</v>
      </c>
      <c r="P21" s="62" t="s">
        <v>30</v>
      </c>
      <c r="Q21" s="63"/>
      <c r="R21" s="64">
        <f>N21*(100-Q21)/100</f>
        <v>1755</v>
      </c>
      <c r="S21" s="55" t="s">
        <v>50</v>
      </c>
      <c r="T21" s="56"/>
    </row>
    <row r="22" spans="1:20" ht="15" x14ac:dyDescent="0.2">
      <c r="A22" s="59"/>
      <c r="B22" s="60"/>
      <c r="C22" s="57"/>
      <c r="D22" s="60"/>
      <c r="E22" s="61"/>
      <c r="F22" s="61"/>
      <c r="G22" s="36" t="s">
        <v>35</v>
      </c>
      <c r="H22" s="42" t="s">
        <v>25</v>
      </c>
      <c r="I22" s="43">
        <v>53</v>
      </c>
      <c r="J22" s="44" t="s">
        <v>22</v>
      </c>
      <c r="K22" s="44">
        <v>4500</v>
      </c>
      <c r="L22" s="45">
        <v>1</v>
      </c>
      <c r="M22" s="44">
        <f t="shared" ref="M22:M24" si="4">L22*K22</f>
        <v>4500</v>
      </c>
      <c r="N22" s="46">
        <f t="shared" ref="N22:N24" si="5">M22*1.17</f>
        <v>5265</v>
      </c>
      <c r="O22" s="62"/>
      <c r="P22" s="62"/>
      <c r="Q22" s="63"/>
      <c r="R22" s="65"/>
      <c r="S22" s="55"/>
      <c r="T22" s="56"/>
    </row>
    <row r="23" spans="1:20" ht="15" x14ac:dyDescent="0.2">
      <c r="A23" s="59"/>
      <c r="B23" s="60"/>
      <c r="C23" s="57"/>
      <c r="D23" s="60"/>
      <c r="E23" s="61"/>
      <c r="F23" s="61"/>
      <c r="G23" s="34" t="s">
        <v>58</v>
      </c>
      <c r="H23" s="47" t="s">
        <v>25</v>
      </c>
      <c r="I23" s="43">
        <v>48</v>
      </c>
      <c r="J23" s="44" t="s">
        <v>22</v>
      </c>
      <c r="K23" s="44">
        <v>6000</v>
      </c>
      <c r="L23" s="45">
        <v>1</v>
      </c>
      <c r="M23" s="44">
        <f t="shared" si="4"/>
        <v>6000</v>
      </c>
      <c r="N23" s="46">
        <f t="shared" si="5"/>
        <v>7020</v>
      </c>
      <c r="O23" s="62"/>
      <c r="P23" s="62"/>
      <c r="Q23" s="63"/>
      <c r="R23" s="65"/>
      <c r="S23" s="55"/>
      <c r="T23" s="56"/>
    </row>
    <row r="24" spans="1:20" ht="15" x14ac:dyDescent="0.2">
      <c r="A24" s="59"/>
      <c r="B24" s="60"/>
      <c r="C24" s="57"/>
      <c r="D24" s="60"/>
      <c r="E24" s="61"/>
      <c r="F24" s="61"/>
      <c r="G24" s="48" t="s">
        <v>40</v>
      </c>
      <c r="H24" s="49" t="s">
        <v>25</v>
      </c>
      <c r="I24" s="50">
        <v>45</v>
      </c>
      <c r="J24" s="51" t="s">
        <v>22</v>
      </c>
      <c r="K24" s="51">
        <v>7000</v>
      </c>
      <c r="L24" s="52">
        <v>1</v>
      </c>
      <c r="M24" s="51">
        <f t="shared" si="4"/>
        <v>7000</v>
      </c>
      <c r="N24" s="53">
        <f t="shared" si="5"/>
        <v>8189.9999999999991</v>
      </c>
      <c r="O24" s="62"/>
      <c r="P24" s="62"/>
      <c r="Q24" s="63"/>
      <c r="R24" s="65"/>
      <c r="S24" s="55"/>
      <c r="T24" s="56"/>
    </row>
    <row r="25" spans="1:20" s="8" customFormat="1" ht="15.75" x14ac:dyDescent="0.2">
      <c r="A25" s="59"/>
      <c r="B25" s="57" t="s">
        <v>59</v>
      </c>
      <c r="C25" s="58"/>
      <c r="D25" s="58"/>
      <c r="E25" s="58"/>
      <c r="F25" s="58"/>
      <c r="G25" s="58"/>
      <c r="H25" s="58"/>
      <c r="I25" s="58"/>
      <c r="J25" s="58"/>
      <c r="K25" s="58"/>
      <c r="L25" s="58"/>
      <c r="M25" s="58"/>
      <c r="N25" s="58"/>
      <c r="O25" s="58"/>
      <c r="P25" s="58"/>
      <c r="Q25" s="58"/>
      <c r="R25" s="58"/>
      <c r="S25" s="58"/>
      <c r="T25" s="58"/>
    </row>
    <row r="27" spans="1:20" ht="18" x14ac:dyDescent="0.25">
      <c r="B27" s="54" t="s">
        <v>23</v>
      </c>
      <c r="C27" s="54"/>
      <c r="D27" s="54"/>
      <c r="E27" s="54"/>
      <c r="F27" s="54"/>
      <c r="G27" s="54"/>
      <c r="H27" s="54"/>
      <c r="I27" s="54"/>
      <c r="J27" s="54"/>
      <c r="K27" s="54"/>
    </row>
  </sheetData>
  <mergeCells count="51">
    <mergeCell ref="A7:T7"/>
    <mergeCell ref="A12:T12"/>
    <mergeCell ref="A1:A6"/>
    <mergeCell ref="B1:T1"/>
    <mergeCell ref="B2:T2"/>
    <mergeCell ref="B3:T3"/>
    <mergeCell ref="B4:T4"/>
    <mergeCell ref="B5:T5"/>
    <mergeCell ref="A20:T20"/>
    <mergeCell ref="S8:S10"/>
    <mergeCell ref="T8:T10"/>
    <mergeCell ref="E8:E10"/>
    <mergeCell ref="F8:F10"/>
    <mergeCell ref="O8:O10"/>
    <mergeCell ref="P8:P10"/>
    <mergeCell ref="Q8:Q10"/>
    <mergeCell ref="R8:R10"/>
    <mergeCell ref="A8:A11"/>
    <mergeCell ref="B8:B10"/>
    <mergeCell ref="C8:C10"/>
    <mergeCell ref="D8:D10"/>
    <mergeCell ref="A13:A14"/>
    <mergeCell ref="B14:T14"/>
    <mergeCell ref="A15:T15"/>
    <mergeCell ref="A16:A19"/>
    <mergeCell ref="B16:B18"/>
    <mergeCell ref="C16:C18"/>
    <mergeCell ref="D16:D18"/>
    <mergeCell ref="B19:S19"/>
    <mergeCell ref="B11:S11"/>
    <mergeCell ref="S16:S18"/>
    <mergeCell ref="T16:T18"/>
    <mergeCell ref="E16:E18"/>
    <mergeCell ref="F16:F18"/>
    <mergeCell ref="O16:O18"/>
    <mergeCell ref="P16:P18"/>
    <mergeCell ref="Q16:Q18"/>
    <mergeCell ref="R16:R18"/>
    <mergeCell ref="S21:S24"/>
    <mergeCell ref="T21:T24"/>
    <mergeCell ref="B25:T25"/>
    <mergeCell ref="A21:A25"/>
    <mergeCell ref="B21:B24"/>
    <mergeCell ref="C21:C24"/>
    <mergeCell ref="D21:D24"/>
    <mergeCell ref="E21:E24"/>
    <mergeCell ref="F21:F24"/>
    <mergeCell ref="O21:O24"/>
    <mergeCell ref="P21:P24"/>
    <mergeCell ref="Q21:Q24"/>
    <mergeCell ref="R21:R2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ksuser</cp:lastModifiedBy>
  <dcterms:created xsi:type="dcterms:W3CDTF">2023-08-28T06:44:49Z</dcterms:created>
  <dcterms:modified xsi:type="dcterms:W3CDTF">2023-08-28T14:36:47Z</dcterms:modified>
</cp:coreProperties>
</file>