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אתר 2023\ועדת התקשרויות 2023\"/>
    </mc:Choice>
  </mc:AlternateContent>
  <xr:revisionPtr revIDLastSave="0" documentId="8_{0B056CCA-79FC-4280-97B7-1D1D21551265}" xr6:coauthVersionLast="47" xr6:coauthVersionMax="47" xr10:uidLastSave="{00000000-0000-0000-0000-000000000000}"/>
  <bookViews>
    <workbookView xWindow="-120" yWindow="-120" windowWidth="29040" windowHeight="15840" xr2:uid="{CF58EBFA-1050-4046-9F7C-B00B5FBD32C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" i="1" l="1"/>
  <c r="N27" i="1" s="1"/>
  <c r="N26" i="1"/>
  <c r="M26" i="1"/>
  <c r="N25" i="1"/>
  <c r="M25" i="1"/>
  <c r="M24" i="1"/>
  <c r="N24" i="1" s="1"/>
  <c r="N23" i="1"/>
  <c r="M23" i="1"/>
  <c r="M22" i="1"/>
  <c r="N22" i="1" s="1"/>
  <c r="R22" i="1" s="1"/>
  <c r="M18" i="1"/>
  <c r="N18" i="1" s="1"/>
  <c r="M17" i="1"/>
  <c r="N17" i="1" s="1"/>
  <c r="M16" i="1"/>
  <c r="N16" i="1" s="1"/>
  <c r="R16" i="1" s="1"/>
  <c r="N13" i="1"/>
  <c r="M13" i="1"/>
  <c r="N12" i="1"/>
  <c r="M12" i="1"/>
  <c r="M11" i="1"/>
  <c r="N11" i="1" s="1"/>
  <c r="R11" i="1" s="1"/>
  <c r="N8" i="1"/>
  <c r="R8" i="1" s="1"/>
  <c r="M8" i="1"/>
</calcChain>
</file>

<file path=xl/sharedStrings.xml><?xml version="1.0" encoding="utf-8"?>
<sst xmlns="http://schemas.openxmlformats.org/spreadsheetml/2006/main" count="99" uniqueCount="64">
  <si>
    <t xml:space="preserve">הערות:  </t>
  </si>
  <si>
    <t>1. כל הנושאים אושרו ע"י היועמ"ש כפטורים ממכרז לפי תקנה 3(8) לתקנות העיריות (מכרזים) תשמ"ח- 1987</t>
  </si>
  <si>
    <t>2. בכל הנושאים הוועדה סבורה שאין עדיפות למכרז פומבי</t>
  </si>
  <si>
    <t>שם הפרויקט/העבודה</t>
  </si>
  <si>
    <t>המזמין</t>
  </si>
  <si>
    <t>סעיף תקציבי</t>
  </si>
  <si>
    <t>תחום התקשרות</t>
  </si>
  <si>
    <t xml:space="preserve">אגף המזמין </t>
  </si>
  <si>
    <t>שם המציע</t>
  </si>
  <si>
    <t>מאגר יועצים</t>
  </si>
  <si>
    <t>ציון סופי</t>
  </si>
  <si>
    <t>סוג יח' לחישוב שכ"ט</t>
  </si>
  <si>
    <t>מחיר ליח' שכ"ט</t>
  </si>
  <si>
    <t>כמות יח'</t>
  </si>
  <si>
    <t>סכום כולל לפני מע"מ (שדה מחושב- לא לגעת)</t>
  </si>
  <si>
    <t>סכום כולל בתוספת מע"מ (שדה מחושב- לא לגעת)</t>
  </si>
  <si>
    <t>החלטת ועדה</t>
  </si>
  <si>
    <t>הערות להחלטה</t>
  </si>
  <si>
    <t>אחוז הנחה מבוקש</t>
  </si>
  <si>
    <t>סה"כ שכ"ט מירבי מאושר להתקשרות  (כולל מע"מ)</t>
  </si>
  <si>
    <t>תאריך בקשה</t>
  </si>
  <si>
    <t>סטטוס טיפול</t>
  </si>
  <si>
    <t xml:space="preserve"> </t>
  </si>
  <si>
    <t>סכום קבוע</t>
  </si>
  <si>
    <t>הרינו מאשרים כי כל הנושאים מועלים מאושרים כפטורים ממכרז לפי תקנה 3(8) לתקנות העיריות (מכרזים) תשמ"ח-1987 וכי הועדה סבורה כי אין להם עדיפות למכרז פומבי</t>
  </si>
  <si>
    <t>מיכאל זלדין - מנהל אגף מבני ציבור וסגן מהנדסת העיר</t>
  </si>
  <si>
    <t>הנדסה</t>
  </si>
  <si>
    <t>כן</t>
  </si>
  <si>
    <t>אושרה ההצעה עם הציון המשוקלל הגבוה ביותר</t>
  </si>
  <si>
    <t>יעוץ אגרונומי</t>
  </si>
  <si>
    <t>סכום לפרויקט</t>
  </si>
  <si>
    <t>אושר פה אחד בסבב מיילים</t>
  </si>
  <si>
    <t>יעוץ הנדסי</t>
  </si>
  <si>
    <t>יעוץ אינסטלציה</t>
  </si>
  <si>
    <t>אושרה ההצעה להגדלה לפי סעיף 3.21 לנוהל התקשרויות</t>
  </si>
  <si>
    <t>יעוץ נגישות</t>
  </si>
  <si>
    <t>ברגמן אלכס יעוץ נגישות</t>
  </si>
  <si>
    <t>ציפי סלמה</t>
  </si>
  <si>
    <t>נדיה בוגון- ס. מנהל אגף תשתיות</t>
  </si>
  <si>
    <t>אורי אייגנר</t>
  </si>
  <si>
    <t>פרוטוקול  ועדת התקשרויות מס' 2023-33  סבב מיילים הנדסה תאריך: 9.7.23</t>
  </si>
  <si>
    <t>משתתפים: יובל בודניצקי - מנכ"ל העירייה, צחי בן אדרת-גזבר, צבי אפרת- ס/גזבר, עו"ד ענת סמסונוב - לשכה משפטית, רחלי רם - רכזת הוועדה, מהנדסת העיר- עליזה זיידלר גרנות, מנהלים רלוונטים</t>
  </si>
  <si>
    <t>החלטה מס'- 2023-33.1</t>
  </si>
  <si>
    <t>הגדלה-תכנון תיאום תשתיות בהתאם לתכנון פיזי</t>
  </si>
  <si>
    <t>סטאל הנדסה בע''מ</t>
  </si>
  <si>
    <t>בקשה להגדלת חוזה עבור מתכנן פיזי לצורכי תיאום תשתיות בהתם לתכנון. הגדלה מס' 1 החלטה מקורית 2023-02.1 1.2.23</t>
  </si>
  <si>
    <t>החלטה מס'- 2023-33.2</t>
  </si>
  <si>
    <t>תכנון צומת מרומזר כנפי הנשרים</t>
  </si>
  <si>
    <t>איכות חיים בע''מ</t>
  </si>
  <si>
    <t>אור לי שפירא רוטמן</t>
  </si>
  <si>
    <t>לצורך קידום התכנון פיתוח של פרויקט שבמימון משרד התחבורה נדרש ביצוע סקר עצים בשטח מיועד לרמזור.נעשתה פנייה לקבלת הצעות מחיר ל7 יועצים המבצעים סקרי עצים. התקבלו 3 הצעות מחיר עבור סקר.</t>
  </si>
  <si>
    <t>החלטה מס'- 2023.33.3</t>
  </si>
  <si>
    <t>בדיקה ואישור נגישות לצומת מרומזר כנפי הנשרים</t>
  </si>
  <si>
    <t>נורית ונדסבורגר- יעוץ נגישות</t>
  </si>
  <si>
    <t>לצורך קידום התכנון פיתוח של פרויקט שבמימון משרד התחבורה נדרש אישור נגישות לתכנון תנועתי ופיתוח.נעשתה פנייה לקבלת הצעות מחיר ל4יועצים המבציעם סקרי עצים. התקבלו 3 הצעות מחיר עבור סקר, חברה van-arch לא הגישה הצעת מחיר.</t>
  </si>
  <si>
    <t>החלטה מס'- 2023.33.4</t>
  </si>
  <si>
    <t>הקמת מבנה ציבור משולב שכונת תקומה</t>
  </si>
  <si>
    <t>אוסאמה פרח</t>
  </si>
  <si>
    <t>ש.עגנון</t>
  </si>
  <si>
    <t>אהוד ויסברג</t>
  </si>
  <si>
    <t>יצחק ברבי</t>
  </si>
  <si>
    <t>ניר צייזל</t>
  </si>
  <si>
    <t>גרוסמן אלכסנדר</t>
  </si>
  <si>
    <t xml:space="preserve"> בוועדת ההתקשריות 2023-16.1 מיום 20/04/2023 נפלה טעות סופר בשם היועץ שנבחר. נדרש לתקן ולהעביר בסבב מיילים
היועץ הרשום סופיה לברוב יש להחליף לאוסאמה פרח . נעשתה פנייה ל9 משרדים התקבלו 7 הצעות ל. קיזנר נפסלה אין תכנון מיזוג אויר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</si>
</sst>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&quot;₪&quot;\ #,##0"/>
    <numFmt numFmtId="165" formatCode="&quot;₪&quot;\ #,##0.00"/>
    <numFmt numFmtId="166" formatCode="_(&quot;₪&quot;* #,##0.00_);_(&quot;₪&quot;* \(#,##0.00\);_(&quot;₪&quot;* &quot;-&quot;??_);_(@_)"/>
  </numFmts>
  <fonts count="16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  <charset val="177"/>
      <scheme val="minor"/>
    </font>
    <font>
      <sz val="9"/>
      <name val="Arial"/>
      <family val="2"/>
      <charset val="177"/>
      <scheme val="minor"/>
    </font>
    <font>
      <b/>
      <sz val="10"/>
      <color theme="1"/>
      <name val="Arial"/>
      <family val="2"/>
      <scheme val="minor"/>
    </font>
    <font>
      <b/>
      <sz val="9"/>
      <name val="Arial"/>
      <family val="2"/>
    </font>
    <font>
      <sz val="10"/>
      <color theme="1"/>
      <name val="Arial"/>
      <family val="2"/>
      <scheme val="minor"/>
    </font>
    <font>
      <sz val="10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121">
    <xf numFmtId="0" fontId="0" fillId="0" borderId="0" xfId="0"/>
    <xf numFmtId="0" fontId="6" fillId="0" borderId="1" xfId="0" applyFont="1" applyBorder="1" applyAlignment="1">
      <alignment horizontal="center" vertical="center" wrapText="1" readingOrder="2"/>
    </xf>
    <xf numFmtId="164" fontId="6" fillId="0" borderId="1" xfId="0" applyNumberFormat="1" applyFont="1" applyBorder="1" applyAlignment="1">
      <alignment horizontal="center" vertical="center" wrapText="1" readingOrder="2"/>
    </xf>
    <xf numFmtId="164" fontId="6" fillId="0" borderId="1" xfId="0" applyNumberFormat="1" applyFont="1" applyBorder="1" applyAlignment="1">
      <alignment vertical="center" wrapText="1" readingOrder="2"/>
    </xf>
    <xf numFmtId="164" fontId="6" fillId="0" borderId="1" xfId="0" applyNumberFormat="1" applyFont="1" applyBorder="1" applyAlignment="1">
      <alignment horizontal="right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0" fontId="0" fillId="0" borderId="0" xfId="0" applyAlignment="1">
      <alignment vertical="top"/>
    </xf>
    <xf numFmtId="0" fontId="0" fillId="0" borderId="5" xfId="0" applyBorder="1" applyAlignment="1">
      <alignment horizontal="center"/>
    </xf>
    <xf numFmtId="0" fontId="8" fillId="0" borderId="1" xfId="0" applyFont="1" applyBorder="1" applyAlignment="1">
      <alignment horizontal="center" vertical="center" wrapText="1" readingOrder="2"/>
    </xf>
    <xf numFmtId="0" fontId="0" fillId="0" borderId="1" xfId="0" applyBorder="1"/>
    <xf numFmtId="0" fontId="6" fillId="0" borderId="1" xfId="0" applyFont="1" applyBorder="1" applyAlignment="1">
      <alignment horizontal="center" vertical="center" readingOrder="2"/>
    </xf>
    <xf numFmtId="0" fontId="8" fillId="0" borderId="5" xfId="0" applyFont="1" applyBorder="1" applyAlignment="1">
      <alignment horizontal="center" vertical="center" wrapText="1" readingOrder="2"/>
    </xf>
    <xf numFmtId="3" fontId="8" fillId="0" borderId="1" xfId="0" applyNumberFormat="1" applyFont="1" applyBorder="1" applyAlignment="1">
      <alignment horizontal="center" vertical="center" wrapText="1" readingOrder="2"/>
    </xf>
    <xf numFmtId="3" fontId="8" fillId="0" borderId="5" xfId="0" applyNumberFormat="1" applyFont="1" applyBorder="1" applyAlignment="1">
      <alignment horizontal="center" vertical="center" wrapText="1" readingOrder="2"/>
    </xf>
    <xf numFmtId="0" fontId="5" fillId="0" borderId="5" xfId="0" applyFont="1" applyBorder="1" applyAlignment="1">
      <alignment horizontal="center" vertical="center" wrapText="1" readingOrder="2"/>
    </xf>
    <xf numFmtId="0" fontId="7" fillId="0" borderId="5" xfId="0" applyFont="1" applyBorder="1" applyAlignment="1">
      <alignment horizontal="center" readingOrder="2"/>
    </xf>
    <xf numFmtId="0" fontId="14" fillId="0" borderId="5" xfId="0" applyFont="1" applyBorder="1" applyAlignment="1">
      <alignment horizontal="center" vertical="center" wrapText="1" readingOrder="2"/>
    </xf>
    <xf numFmtId="165" fontId="10" fillId="7" borderId="1" xfId="3" applyNumberFormat="1" applyFont="1" applyFill="1" applyBorder="1" applyAlignment="1">
      <alignment horizontal="center" vertical="center" wrapText="1" readingOrder="2"/>
    </xf>
    <xf numFmtId="165" fontId="11" fillId="7" borderId="1" xfId="3" applyNumberFormat="1" applyFont="1" applyFill="1" applyBorder="1" applyAlignment="1">
      <alignment horizontal="center" vertical="center" wrapText="1" readingOrder="2"/>
    </xf>
    <xf numFmtId="165" fontId="6" fillId="5" borderId="5" xfId="0" applyNumberFormat="1" applyFont="1" applyFill="1" applyBorder="1" applyAlignment="1">
      <alignment horizontal="center" vertical="center" wrapText="1" readingOrder="2"/>
    </xf>
    <xf numFmtId="3" fontId="8" fillId="7" borderId="1" xfId="0" applyNumberFormat="1" applyFont="1" applyFill="1" applyBorder="1" applyAlignment="1">
      <alignment horizontal="center" vertical="center" wrapText="1" readingOrder="2"/>
    </xf>
    <xf numFmtId="0" fontId="8" fillId="7" borderId="1" xfId="0" applyFont="1" applyFill="1" applyBorder="1" applyAlignment="1">
      <alignment horizontal="center" vertical="center" wrapText="1" readingOrder="2"/>
    </xf>
    <xf numFmtId="165" fontId="8" fillId="0" borderId="1" xfId="0" applyNumberFormat="1" applyFont="1" applyBorder="1" applyAlignment="1">
      <alignment horizontal="center" vertical="center" wrapText="1" readingOrder="2"/>
    </xf>
    <xf numFmtId="165" fontId="10" fillId="0" borderId="1" xfId="3" applyNumberFormat="1" applyFont="1" applyFill="1" applyBorder="1" applyAlignment="1">
      <alignment horizontal="center" vertical="center" wrapText="1" readingOrder="2"/>
    </xf>
    <xf numFmtId="1" fontId="8" fillId="7" borderId="1" xfId="0" applyNumberFormat="1" applyFont="1" applyFill="1" applyBorder="1" applyAlignment="1">
      <alignment horizontal="center" vertical="center" wrapText="1" readingOrder="2"/>
    </xf>
    <xf numFmtId="0" fontId="15" fillId="0" borderId="1" xfId="3" applyFont="1" applyFill="1" applyBorder="1" applyAlignment="1">
      <alignment horizontal="center" vertical="center" wrapText="1" readingOrder="2"/>
    </xf>
    <xf numFmtId="0" fontId="8" fillId="0" borderId="5" xfId="1" applyNumberFormat="1" applyFont="1" applyFill="1" applyBorder="1" applyAlignment="1">
      <alignment vertical="top" wrapText="1" readingOrder="2"/>
    </xf>
    <xf numFmtId="165" fontId="10" fillId="8" borderId="1" xfId="3" applyNumberFormat="1" applyFont="1" applyFill="1" applyBorder="1" applyAlignment="1">
      <alignment horizontal="center" vertical="center" wrapText="1" readingOrder="2"/>
    </xf>
    <xf numFmtId="0" fontId="10" fillId="8" borderId="1" xfId="3" applyNumberFormat="1" applyFont="1" applyFill="1" applyBorder="1" applyAlignment="1">
      <alignment horizontal="center" vertical="center" wrapText="1" readingOrder="2"/>
    </xf>
    <xf numFmtId="1" fontId="10" fillId="8" borderId="1" xfId="3" applyNumberFormat="1" applyFont="1" applyFill="1" applyBorder="1" applyAlignment="1">
      <alignment wrapText="1" readingOrder="2"/>
    </xf>
    <xf numFmtId="165" fontId="11" fillId="8" borderId="1" xfId="3" applyNumberFormat="1" applyFont="1" applyFill="1" applyBorder="1" applyAlignment="1">
      <alignment vertical="top" wrapText="1" readingOrder="2"/>
    </xf>
    <xf numFmtId="165" fontId="10" fillId="8" borderId="1" xfId="3" applyNumberFormat="1" applyFont="1" applyFill="1" applyBorder="1" applyAlignment="1">
      <alignment vertical="top" wrapText="1" readingOrder="2"/>
    </xf>
    <xf numFmtId="165" fontId="8" fillId="8" borderId="1" xfId="0" applyNumberFormat="1" applyFont="1" applyFill="1" applyBorder="1" applyAlignment="1">
      <alignment vertical="top" wrapText="1" readingOrder="2"/>
    </xf>
    <xf numFmtId="165" fontId="8" fillId="8" borderId="1" xfId="0" applyNumberFormat="1" applyFont="1" applyFill="1" applyBorder="1" applyAlignment="1">
      <alignment horizontal="right" vertical="top" wrapText="1" readingOrder="2"/>
    </xf>
    <xf numFmtId="0" fontId="8" fillId="8" borderId="1" xfId="0" applyFont="1" applyFill="1" applyBorder="1" applyAlignment="1">
      <alignment horizontal="center" vertical="top" wrapText="1" readingOrder="2"/>
    </xf>
    <xf numFmtId="1" fontId="8" fillId="8" borderId="1" xfId="0" applyNumberFormat="1" applyFont="1" applyFill="1" applyBorder="1" applyAlignment="1">
      <alignment vertical="top" wrapText="1" readingOrder="2"/>
    </xf>
    <xf numFmtId="0" fontId="8" fillId="0" borderId="1" xfId="0" applyFont="1" applyBorder="1" applyAlignment="1">
      <alignment vertical="center" wrapText="1" readingOrder="2"/>
    </xf>
    <xf numFmtId="0" fontId="15" fillId="0" borderId="1" xfId="3" applyFont="1" applyFill="1" applyBorder="1" applyAlignment="1">
      <alignment vertical="center" wrapText="1" readingOrder="2"/>
    </xf>
    <xf numFmtId="165" fontId="8" fillId="0" borderId="1" xfId="0" applyNumberFormat="1" applyFont="1" applyBorder="1" applyAlignment="1">
      <alignment vertical="center" wrapText="1" readingOrder="2"/>
    </xf>
    <xf numFmtId="165" fontId="10" fillId="0" borderId="1" xfId="3" applyNumberFormat="1" applyFont="1" applyFill="1" applyBorder="1" applyAlignment="1">
      <alignment vertical="center" wrapText="1" readingOrder="2"/>
    </xf>
    <xf numFmtId="3" fontId="8" fillId="0" borderId="1" xfId="0" applyNumberFormat="1" applyFont="1" applyBorder="1" applyAlignment="1">
      <alignment vertical="center" wrapText="1" readingOrder="2"/>
    </xf>
    <xf numFmtId="165" fontId="11" fillId="7" borderId="1" xfId="3" applyNumberFormat="1" applyFont="1" applyFill="1" applyBorder="1" applyAlignment="1">
      <alignment vertical="top" wrapText="1" readingOrder="2"/>
    </xf>
    <xf numFmtId="0" fontId="8" fillId="8" borderId="1" xfId="0" applyFont="1" applyFill="1" applyBorder="1" applyAlignment="1">
      <alignment horizontal="center" vertical="center" wrapText="1" readingOrder="2"/>
    </xf>
    <xf numFmtId="165" fontId="8" fillId="8" borderId="1" xfId="0" applyNumberFormat="1" applyFont="1" applyFill="1" applyBorder="1" applyAlignment="1">
      <alignment horizontal="center" vertical="center" wrapText="1" readingOrder="2"/>
    </xf>
    <xf numFmtId="165" fontId="8" fillId="0" borderId="1" xfId="0" applyNumberFormat="1" applyFont="1" applyBorder="1" applyAlignment="1">
      <alignment horizontal="right" vertical="top" wrapText="1" readingOrder="2"/>
    </xf>
    <xf numFmtId="165" fontId="10" fillId="0" borderId="1" xfId="3" applyNumberFormat="1" applyFont="1" applyFill="1" applyBorder="1" applyAlignment="1">
      <alignment vertical="top" wrapText="1" readingOrder="2"/>
    </xf>
    <xf numFmtId="165" fontId="10" fillId="8" borderId="1" xfId="3" applyNumberFormat="1" applyFont="1" applyFill="1" applyBorder="1" applyAlignment="1">
      <alignment horizontal="right" vertical="center" wrapText="1" readingOrder="2"/>
    </xf>
    <xf numFmtId="1" fontId="10" fillId="8" borderId="1" xfId="3" applyNumberFormat="1" applyFont="1" applyFill="1" applyBorder="1" applyAlignment="1">
      <alignment horizontal="center" vertical="center" wrapText="1" readingOrder="2"/>
    </xf>
    <xf numFmtId="165" fontId="11" fillId="8" borderId="1" xfId="3" applyNumberFormat="1" applyFont="1" applyFill="1" applyBorder="1" applyAlignment="1">
      <alignment horizontal="center" vertical="center" wrapText="1" readingOrder="2"/>
    </xf>
    <xf numFmtId="0" fontId="15" fillId="7" borderId="1" xfId="0" applyFont="1" applyFill="1" applyBorder="1" applyAlignment="1">
      <alignment horizontal="right" vertical="center" wrapText="1" readingOrder="2"/>
    </xf>
    <xf numFmtId="0" fontId="15" fillId="0" borderId="1" xfId="0" applyFont="1" applyBorder="1" applyAlignment="1">
      <alignment horizontal="right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0" fontId="7" fillId="0" borderId="1" xfId="0" applyFont="1" applyBorder="1" applyAlignment="1">
      <alignment horizontal="center" readingOrder="2"/>
    </xf>
    <xf numFmtId="165" fontId="6" fillId="5" borderId="5" xfId="0" applyNumberFormat="1" applyFont="1" applyFill="1" applyBorder="1" applyAlignment="1">
      <alignment horizontal="center" vertical="center" wrapText="1" readingOrder="2"/>
    </xf>
    <xf numFmtId="165" fontId="6" fillId="5" borderId="6" xfId="0" applyNumberFormat="1" applyFont="1" applyFill="1" applyBorder="1" applyAlignment="1">
      <alignment horizontal="center" vertical="center" wrapText="1" readingOrder="2"/>
    </xf>
    <xf numFmtId="0" fontId="14" fillId="0" borderId="1" xfId="0" applyFont="1" applyBorder="1" applyAlignment="1">
      <alignment horizontal="center" vertical="center" wrapText="1" readingOrder="2"/>
    </xf>
    <xf numFmtId="0" fontId="0" fillId="0" borderId="1" xfId="0" applyBorder="1" applyAlignment="1">
      <alignment horizontal="center"/>
    </xf>
    <xf numFmtId="0" fontId="8" fillId="0" borderId="2" xfId="0" applyFont="1" applyBorder="1" applyAlignment="1">
      <alignment horizontal="right" vertical="center" wrapText="1" readingOrder="2"/>
    </xf>
    <xf numFmtId="0" fontId="5" fillId="0" borderId="3" xfId="0" applyFont="1" applyBorder="1" applyAlignment="1">
      <alignment horizontal="right" vertical="center" wrapText="1" readingOrder="2"/>
    </xf>
    <xf numFmtId="0" fontId="5" fillId="0" borderId="4" xfId="0" applyFont="1" applyBorder="1" applyAlignment="1">
      <alignment horizontal="right" vertical="center" wrapText="1" readingOrder="2"/>
    </xf>
    <xf numFmtId="0" fontId="5" fillId="0" borderId="5" xfId="0" applyFont="1" applyBorder="1" applyAlignment="1">
      <alignment horizontal="center" vertical="top" wrapText="1" readingOrder="2"/>
    </xf>
    <xf numFmtId="0" fontId="5" fillId="0" borderId="6" xfId="0" applyFont="1" applyBorder="1" applyAlignment="1">
      <alignment horizontal="center" vertical="top" wrapText="1" readingOrder="2"/>
    </xf>
    <xf numFmtId="0" fontId="5" fillId="0" borderId="7" xfId="0" applyFont="1" applyBorder="1" applyAlignment="1">
      <alignment horizontal="center" vertical="top" wrapText="1" readingOrder="2"/>
    </xf>
    <xf numFmtId="0" fontId="13" fillId="0" borderId="5" xfId="0" applyFont="1" applyBorder="1" applyAlignment="1">
      <alignment horizontal="center" vertical="top" wrapText="1" readingOrder="2"/>
    </xf>
    <xf numFmtId="0" fontId="13" fillId="0" borderId="6" xfId="0" applyFont="1" applyBorder="1" applyAlignment="1">
      <alignment horizontal="center" vertical="top" wrapText="1" readingOrder="2"/>
    </xf>
    <xf numFmtId="0" fontId="13" fillId="0" borderId="7" xfId="0" applyFont="1" applyBorder="1" applyAlignment="1">
      <alignment horizontal="center" vertical="top" wrapText="1" readingOrder="2"/>
    </xf>
    <xf numFmtId="165" fontId="6" fillId="5" borderId="5" xfId="0" applyNumberFormat="1" applyFont="1" applyFill="1" applyBorder="1" applyAlignment="1">
      <alignment vertical="center" wrapText="1" readingOrder="2"/>
    </xf>
    <xf numFmtId="165" fontId="6" fillId="5" borderId="6" xfId="0" applyNumberFormat="1" applyFont="1" applyFill="1" applyBorder="1" applyAlignment="1">
      <alignment vertical="center" wrapText="1" readingOrder="2"/>
    </xf>
    <xf numFmtId="165" fontId="6" fillId="5" borderId="7" xfId="0" applyNumberFormat="1" applyFont="1" applyFill="1" applyBorder="1" applyAlignment="1">
      <alignment vertical="center" wrapText="1" readingOrder="2"/>
    </xf>
    <xf numFmtId="14" fontId="8" fillId="0" borderId="5" xfId="0" applyNumberFormat="1" applyFont="1" applyBorder="1" applyAlignment="1">
      <alignment vertical="center" wrapText="1" readingOrder="2"/>
    </xf>
    <xf numFmtId="14" fontId="8" fillId="0" borderId="6" xfId="0" applyNumberFormat="1" applyFont="1" applyBorder="1" applyAlignment="1">
      <alignment vertical="center" wrapText="1" readingOrder="2"/>
    </xf>
    <xf numFmtId="14" fontId="8" fillId="0" borderId="7" xfId="0" applyNumberFormat="1" applyFont="1" applyBorder="1" applyAlignment="1">
      <alignment vertical="center" wrapText="1" readingOrder="2"/>
    </xf>
    <xf numFmtId="166" fontId="2" fillId="0" borderId="5" xfId="2" applyNumberFormat="1" applyFill="1" applyBorder="1" applyAlignment="1">
      <alignment vertical="center" wrapText="1"/>
    </xf>
    <xf numFmtId="166" fontId="2" fillId="0" borderId="6" xfId="2" applyNumberFormat="1" applyFill="1" applyBorder="1" applyAlignment="1">
      <alignment vertical="center" wrapText="1"/>
    </xf>
    <xf numFmtId="166" fontId="2" fillId="0" borderId="7" xfId="2" applyNumberFormat="1" applyFill="1" applyBorder="1" applyAlignment="1">
      <alignment vertical="center" wrapText="1"/>
    </xf>
    <xf numFmtId="0" fontId="5" fillId="0" borderId="2" xfId="0" applyFont="1" applyBorder="1" applyAlignment="1">
      <alignment horizontal="right" vertical="center" wrapText="1" readingOrder="2"/>
    </xf>
    <xf numFmtId="0" fontId="6" fillId="0" borderId="1" xfId="0" applyFont="1" applyBorder="1" applyAlignment="1">
      <alignment horizontal="center" vertical="center" readingOrder="2"/>
    </xf>
    <xf numFmtId="0" fontId="8" fillId="0" borderId="5" xfId="0" applyFont="1" applyBorder="1" applyAlignment="1">
      <alignment vertical="center" wrapText="1" readingOrder="2"/>
    </xf>
    <xf numFmtId="0" fontId="8" fillId="0" borderId="6" xfId="0" applyFont="1" applyBorder="1" applyAlignment="1">
      <alignment vertical="center" wrapText="1" readingOrder="2"/>
    </xf>
    <xf numFmtId="0" fontId="8" fillId="0" borderId="7" xfId="0" applyFont="1" applyBorder="1" applyAlignment="1">
      <alignment vertical="center" wrapText="1" readingOrder="2"/>
    </xf>
    <xf numFmtId="0" fontId="9" fillId="0" borderId="5" xfId="0" applyFont="1" applyBorder="1" applyAlignment="1">
      <alignment vertical="center" wrapText="1" readingOrder="2"/>
    </xf>
    <xf numFmtId="0" fontId="9" fillId="0" borderId="6" xfId="0" applyFont="1" applyBorder="1" applyAlignment="1">
      <alignment vertical="center" wrapText="1" readingOrder="2"/>
    </xf>
    <xf numFmtId="0" fontId="9" fillId="0" borderId="7" xfId="0" applyFont="1" applyBorder="1" applyAlignment="1">
      <alignment vertical="center" wrapText="1" readingOrder="2"/>
    </xf>
    <xf numFmtId="0" fontId="9" fillId="0" borderId="5" xfId="0" applyFont="1" applyBorder="1" applyAlignment="1">
      <alignment horizontal="right" vertical="center" wrapText="1" readingOrder="2"/>
    </xf>
    <xf numFmtId="0" fontId="9" fillId="0" borderId="6" xfId="0" applyFont="1" applyBorder="1" applyAlignment="1">
      <alignment horizontal="right" vertical="center" wrapText="1" readingOrder="2"/>
    </xf>
    <xf numFmtId="0" fontId="9" fillId="0" borderId="7" xfId="0" applyFont="1" applyBorder="1" applyAlignment="1">
      <alignment horizontal="right" vertical="center" wrapText="1" readingOrder="2"/>
    </xf>
    <xf numFmtId="3" fontId="8" fillId="0" borderId="5" xfId="0" applyNumberFormat="1" applyFont="1" applyBorder="1" applyAlignment="1">
      <alignment vertical="center" wrapText="1" readingOrder="2"/>
    </xf>
    <xf numFmtId="3" fontId="8" fillId="0" borderId="6" xfId="0" applyNumberFormat="1" applyFont="1" applyBorder="1" applyAlignment="1">
      <alignment vertical="center" wrapText="1" readingOrder="2"/>
    </xf>
    <xf numFmtId="3" fontId="8" fillId="0" borderId="7" xfId="0" applyNumberFormat="1" applyFont="1" applyBorder="1" applyAlignment="1">
      <alignment vertical="center" wrapText="1" readingOrder="2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 readingOrder="2"/>
    </xf>
    <xf numFmtId="0" fontId="8" fillId="0" borderId="1" xfId="1" applyNumberFormat="1" applyFont="1" applyFill="1" applyBorder="1" applyAlignment="1">
      <alignment horizontal="center" vertical="center" wrapText="1" readingOrder="2"/>
    </xf>
    <xf numFmtId="49" fontId="6" fillId="6" borderId="2" xfId="0" applyNumberFormat="1" applyFont="1" applyFill="1" applyBorder="1" applyAlignment="1">
      <alignment horizontal="center" vertical="center" readingOrder="2"/>
    </xf>
    <xf numFmtId="49" fontId="6" fillId="6" borderId="3" xfId="0" applyNumberFormat="1" applyFont="1" applyFill="1" applyBorder="1" applyAlignment="1">
      <alignment horizontal="center" vertical="center" readingOrder="2"/>
    </xf>
    <xf numFmtId="49" fontId="6" fillId="6" borderId="4" xfId="0" applyNumberFormat="1" applyFont="1" applyFill="1" applyBorder="1" applyAlignment="1">
      <alignment horizontal="center" vertical="center" readingOrder="2"/>
    </xf>
    <xf numFmtId="3" fontId="8" fillId="0" borderId="1" xfId="0" applyNumberFormat="1" applyFont="1" applyBorder="1" applyAlignment="1">
      <alignment horizontal="center" vertical="center" wrapText="1" readingOrder="2"/>
    </xf>
    <xf numFmtId="0" fontId="14" fillId="0" borderId="9" xfId="0" applyFont="1" applyBorder="1" applyAlignment="1">
      <alignment horizontal="center" vertical="center" wrapText="1" readingOrder="2"/>
    </xf>
    <xf numFmtId="0" fontId="14" fillId="0" borderId="11" xfId="0" applyFont="1" applyBorder="1" applyAlignment="1">
      <alignment horizontal="center" vertical="center" wrapText="1" readingOrder="2"/>
    </xf>
    <xf numFmtId="0" fontId="14" fillId="0" borderId="13" xfId="0" applyFont="1" applyBorder="1" applyAlignment="1">
      <alignment horizontal="center" vertical="center" wrapText="1" readingOrder="2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5" fillId="0" borderId="5" xfId="0" applyFont="1" applyBorder="1" applyAlignment="1">
      <alignment horizontal="center" vertical="center" wrapText="1" readingOrder="2"/>
    </xf>
    <xf numFmtId="0" fontId="5" fillId="0" borderId="6" xfId="0" applyFont="1" applyBorder="1" applyAlignment="1">
      <alignment horizontal="center" vertical="center" wrapText="1" readingOrder="2"/>
    </xf>
    <xf numFmtId="0" fontId="5" fillId="0" borderId="7" xfId="0" applyFont="1" applyBorder="1" applyAlignment="1">
      <alignment horizontal="center" vertical="center" wrapText="1" readingOrder="2"/>
    </xf>
    <xf numFmtId="0" fontId="7" fillId="0" borderId="5" xfId="0" applyFont="1" applyBorder="1" applyAlignment="1">
      <alignment horizontal="center" readingOrder="2"/>
    </xf>
    <xf numFmtId="0" fontId="7" fillId="0" borderId="6" xfId="0" applyFont="1" applyBorder="1" applyAlignment="1">
      <alignment horizontal="center" readingOrder="2"/>
    </xf>
    <xf numFmtId="0" fontId="7" fillId="0" borderId="7" xfId="0" applyFont="1" applyBorder="1" applyAlignment="1">
      <alignment horizontal="center" readingOrder="2"/>
    </xf>
    <xf numFmtId="165" fontId="6" fillId="5" borderId="8" xfId="0" applyNumberFormat="1" applyFont="1" applyFill="1" applyBorder="1" applyAlignment="1">
      <alignment horizontal="center" vertical="center" wrapText="1" readingOrder="2"/>
    </xf>
    <xf numFmtId="165" fontId="6" fillId="5" borderId="10" xfId="0" applyNumberFormat="1" applyFont="1" applyFill="1" applyBorder="1" applyAlignment="1">
      <alignment horizontal="center" vertical="center" wrapText="1" readingOrder="2"/>
    </xf>
    <xf numFmtId="165" fontId="6" fillId="5" borderId="12" xfId="0" applyNumberFormat="1" applyFont="1" applyFill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right" vertical="center" wrapText="1" readingOrder="2"/>
    </xf>
    <xf numFmtId="0" fontId="9" fillId="0" borderId="1" xfId="0" applyFont="1" applyBorder="1" applyAlignment="1">
      <alignment horizontal="center" vertical="center" wrapText="1" readingOrder="2"/>
    </xf>
    <xf numFmtId="0" fontId="8" fillId="0" borderId="1" xfId="1" applyNumberFormat="1" applyFont="1" applyFill="1" applyBorder="1" applyAlignment="1">
      <alignment horizontal="right" vertical="center" wrapText="1" readingOrder="2"/>
    </xf>
    <xf numFmtId="0" fontId="0" fillId="0" borderId="1" xfId="0" applyBorder="1" applyAlignment="1">
      <alignment horizontal="center" readingOrder="2"/>
    </xf>
    <xf numFmtId="0" fontId="4" fillId="4" borderId="1" xfId="0" applyFont="1" applyFill="1" applyBorder="1" applyAlignment="1">
      <alignment horizontal="center" vertical="center" readingOrder="2"/>
    </xf>
    <xf numFmtId="0" fontId="5" fillId="4" borderId="1" xfId="0" applyFont="1" applyFill="1" applyBorder="1" applyAlignment="1">
      <alignment horizontal="right" vertical="center" wrapText="1" readingOrder="2"/>
    </xf>
    <xf numFmtId="0" fontId="6" fillId="0" borderId="1" xfId="0" applyFont="1" applyBorder="1" applyAlignment="1">
      <alignment horizontal="right" vertical="center" readingOrder="2"/>
    </xf>
    <xf numFmtId="0" fontId="5" fillId="0" borderId="1" xfId="0" applyFont="1" applyBorder="1" applyAlignment="1">
      <alignment horizontal="right" vertical="center" readingOrder="2"/>
    </xf>
  </cellXfs>
  <cellStyles count="4">
    <cellStyle name="Comma" xfId="1" builtinId="3"/>
    <cellStyle name="Normal" xfId="0" builtinId="0"/>
    <cellStyle name="טוב" xfId="2" builtinId="26"/>
    <cellStyle name="רע" xfId="3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F79BA-77FA-4433-B393-9A36226B1714}">
  <dimension ref="A1:T30"/>
  <sheetViews>
    <sheetView rightToLeft="1" tabSelected="1" workbookViewId="0">
      <selection activeCell="B1" sqref="B1:T1"/>
    </sheetView>
  </sheetViews>
  <sheetFormatPr defaultRowHeight="14.25" x14ac:dyDescent="0.2"/>
  <cols>
    <col min="1" max="1" width="4.125" customWidth="1"/>
    <col min="2" max="2" width="18.875" customWidth="1"/>
    <col min="3" max="3" width="13.625" customWidth="1"/>
    <col min="4" max="4" width="14.5" customWidth="1"/>
    <col min="5" max="5" width="14.75" customWidth="1"/>
    <col min="7" max="7" width="15.125" customWidth="1"/>
    <col min="8" max="8" width="8" customWidth="1"/>
    <col min="9" max="9" width="13.125" customWidth="1"/>
    <col min="10" max="10" width="14.5" customWidth="1"/>
    <col min="11" max="11" width="15.375" customWidth="1"/>
    <col min="12" max="12" width="13.125" customWidth="1"/>
    <col min="13" max="13" width="15.5" customWidth="1"/>
    <col min="14" max="14" width="13.25" customWidth="1"/>
    <col min="15" max="15" width="14.25" customWidth="1"/>
    <col min="16" max="16" width="11.75" customWidth="1"/>
    <col min="18" max="18" width="13.5" customWidth="1"/>
    <col min="19" max="19" width="11.25" customWidth="1"/>
    <col min="20" max="20" width="9.625" customWidth="1"/>
  </cols>
  <sheetData>
    <row r="1" spans="1:20" ht="20.25" x14ac:dyDescent="0.2">
      <c r="A1" s="116"/>
      <c r="B1" s="117" t="s">
        <v>40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</row>
    <row r="2" spans="1:20" x14ac:dyDescent="0.2">
      <c r="A2" s="116"/>
      <c r="B2" s="118" t="s">
        <v>41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</row>
    <row r="3" spans="1:20" ht="15.75" x14ac:dyDescent="0.2">
      <c r="A3" s="116"/>
      <c r="B3" s="119" t="s">
        <v>0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</row>
    <row r="4" spans="1:20" x14ac:dyDescent="0.2">
      <c r="A4" s="116"/>
      <c r="B4" s="120" t="s">
        <v>1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</row>
    <row r="5" spans="1:20" x14ac:dyDescent="0.2">
      <c r="A5" s="116"/>
      <c r="B5" s="120" t="s">
        <v>2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</row>
    <row r="6" spans="1:20" ht="78.75" x14ac:dyDescent="0.2">
      <c r="A6" s="116"/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  <c r="I6" s="1" t="s">
        <v>10</v>
      </c>
      <c r="J6" s="1" t="s">
        <v>11</v>
      </c>
      <c r="K6" s="1" t="s">
        <v>12</v>
      </c>
      <c r="L6" s="2" t="s">
        <v>13</v>
      </c>
      <c r="M6" s="3" t="s">
        <v>14</v>
      </c>
      <c r="N6" s="4" t="s">
        <v>15</v>
      </c>
      <c r="O6" s="1" t="s">
        <v>16</v>
      </c>
      <c r="P6" s="1" t="s">
        <v>17</v>
      </c>
      <c r="Q6" s="1" t="s">
        <v>18</v>
      </c>
      <c r="R6" s="5" t="s">
        <v>19</v>
      </c>
      <c r="S6" s="5" t="s">
        <v>20</v>
      </c>
      <c r="T6" s="1" t="s">
        <v>21</v>
      </c>
    </row>
    <row r="7" spans="1:20" ht="15.75" x14ac:dyDescent="0.2">
      <c r="A7" s="94" t="s">
        <v>42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6"/>
    </row>
    <row r="8" spans="1:20" ht="30" customHeight="1" x14ac:dyDescent="0.2">
      <c r="A8" s="76">
        <v>1</v>
      </c>
      <c r="B8" s="11" t="s">
        <v>43</v>
      </c>
      <c r="C8" s="11" t="s">
        <v>38</v>
      </c>
      <c r="D8" s="26">
        <v>23009</v>
      </c>
      <c r="E8" s="13" t="s">
        <v>32</v>
      </c>
      <c r="F8" s="13" t="s">
        <v>26</v>
      </c>
      <c r="G8" s="27" t="s">
        <v>44</v>
      </c>
      <c r="H8" s="27" t="s">
        <v>27</v>
      </c>
      <c r="I8" s="28">
        <v>100</v>
      </c>
      <c r="J8" s="27" t="s">
        <v>30</v>
      </c>
      <c r="K8" s="27">
        <v>15000</v>
      </c>
      <c r="L8" s="29">
        <v>1</v>
      </c>
      <c r="M8" s="30">
        <f>L8*K8</f>
        <v>15000</v>
      </c>
      <c r="N8" s="31">
        <f>M8*117/100</f>
        <v>17550</v>
      </c>
      <c r="O8" s="14" t="s">
        <v>34</v>
      </c>
      <c r="P8" s="14" t="s">
        <v>31</v>
      </c>
      <c r="Q8" s="15"/>
      <c r="R8" s="19">
        <f>N8</f>
        <v>17550</v>
      </c>
      <c r="S8" s="16" t="s">
        <v>22</v>
      </c>
      <c r="T8" s="7"/>
    </row>
    <row r="9" spans="1:20" x14ac:dyDescent="0.2">
      <c r="A9" s="76"/>
      <c r="B9" s="75" t="s">
        <v>45</v>
      </c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9"/>
    </row>
    <row r="10" spans="1:20" ht="15.75" x14ac:dyDescent="0.2">
      <c r="A10" s="94" t="s">
        <v>46</v>
      </c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6"/>
    </row>
    <row r="11" spans="1:20" s="6" customFormat="1" x14ac:dyDescent="0.2">
      <c r="A11" s="76">
        <v>2</v>
      </c>
      <c r="B11" s="77" t="s">
        <v>47</v>
      </c>
      <c r="C11" s="80" t="s">
        <v>38</v>
      </c>
      <c r="D11" s="83">
        <v>23009</v>
      </c>
      <c r="E11" s="86" t="s">
        <v>29</v>
      </c>
      <c r="F11" s="86" t="s">
        <v>26</v>
      </c>
      <c r="G11" s="32" t="s">
        <v>48</v>
      </c>
      <c r="H11" s="33" t="s">
        <v>27</v>
      </c>
      <c r="I11" s="34">
        <v>100</v>
      </c>
      <c r="J11" s="32" t="s">
        <v>23</v>
      </c>
      <c r="K11" s="31">
        <v>7000</v>
      </c>
      <c r="L11" s="35">
        <v>1</v>
      </c>
      <c r="M11" s="30">
        <f>L11*K11</f>
        <v>7000</v>
      </c>
      <c r="N11" s="31">
        <f>M11*117/100</f>
        <v>8190</v>
      </c>
      <c r="O11" s="89" t="s">
        <v>28</v>
      </c>
      <c r="P11" s="60" t="s">
        <v>31</v>
      </c>
      <c r="Q11" s="63"/>
      <c r="R11" s="66">
        <f>N11</f>
        <v>8190</v>
      </c>
      <c r="S11" s="69"/>
      <c r="T11" s="72"/>
    </row>
    <row r="12" spans="1:20" ht="34.5" customHeight="1" x14ac:dyDescent="0.2">
      <c r="A12" s="76"/>
      <c r="B12" s="78"/>
      <c r="C12" s="81"/>
      <c r="D12" s="84"/>
      <c r="E12" s="87"/>
      <c r="F12" s="87"/>
      <c r="G12" s="36" t="s">
        <v>39</v>
      </c>
      <c r="H12" s="37" t="s">
        <v>27</v>
      </c>
      <c r="I12" s="12">
        <v>71</v>
      </c>
      <c r="J12" s="38" t="s">
        <v>23</v>
      </c>
      <c r="K12" s="39">
        <v>12000</v>
      </c>
      <c r="L12" s="40">
        <v>1</v>
      </c>
      <c r="M12" s="41">
        <f t="shared" ref="M12:M13" si="0">L12*K12</f>
        <v>12000</v>
      </c>
      <c r="N12" s="39">
        <f t="shared" ref="N12:N13" si="1">M12*1.17</f>
        <v>14040</v>
      </c>
      <c r="O12" s="90"/>
      <c r="P12" s="61"/>
      <c r="Q12" s="64"/>
      <c r="R12" s="67"/>
      <c r="S12" s="70"/>
      <c r="T12" s="73"/>
    </row>
    <row r="13" spans="1:20" ht="24" customHeight="1" x14ac:dyDescent="0.2">
      <c r="A13" s="76"/>
      <c r="B13" s="79"/>
      <c r="C13" s="82"/>
      <c r="D13" s="85"/>
      <c r="E13" s="88"/>
      <c r="F13" s="88"/>
      <c r="G13" s="37" t="s">
        <v>49</v>
      </c>
      <c r="H13" s="36" t="s">
        <v>27</v>
      </c>
      <c r="I13" s="12">
        <v>63</v>
      </c>
      <c r="J13" s="38" t="s">
        <v>23</v>
      </c>
      <c r="K13" s="39">
        <v>15000</v>
      </c>
      <c r="L13" s="40">
        <v>1</v>
      </c>
      <c r="M13" s="41">
        <f t="shared" si="0"/>
        <v>15000</v>
      </c>
      <c r="N13" s="39">
        <f t="shared" si="1"/>
        <v>17550</v>
      </c>
      <c r="O13" s="91"/>
      <c r="P13" s="62"/>
      <c r="Q13" s="65"/>
      <c r="R13" s="68"/>
      <c r="S13" s="71"/>
      <c r="T13" s="74"/>
    </row>
    <row r="14" spans="1:20" ht="27" customHeight="1" x14ac:dyDescent="0.2">
      <c r="A14" s="76"/>
      <c r="B14" s="113" t="s">
        <v>50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</row>
    <row r="15" spans="1:20" ht="15.75" x14ac:dyDescent="0.2">
      <c r="A15" s="94" t="s">
        <v>51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6"/>
    </row>
    <row r="16" spans="1:20" ht="45" customHeight="1" x14ac:dyDescent="0.2">
      <c r="A16" s="76">
        <v>3</v>
      </c>
      <c r="B16" s="92" t="s">
        <v>52</v>
      </c>
      <c r="C16" s="114" t="s">
        <v>38</v>
      </c>
      <c r="D16" s="115">
        <v>23009</v>
      </c>
      <c r="E16" s="97" t="s">
        <v>35</v>
      </c>
      <c r="F16" s="97" t="s">
        <v>26</v>
      </c>
      <c r="G16" s="33" t="s">
        <v>36</v>
      </c>
      <c r="H16" s="27" t="s">
        <v>27</v>
      </c>
      <c r="I16" s="42">
        <v>100</v>
      </c>
      <c r="J16" s="43" t="s">
        <v>23</v>
      </c>
      <c r="K16" s="32">
        <v>1500</v>
      </c>
      <c r="L16" s="29">
        <v>1</v>
      </c>
      <c r="M16" s="30">
        <f>L16*K16</f>
        <v>1500</v>
      </c>
      <c r="N16" s="31">
        <f>M16*117/100</f>
        <v>1755</v>
      </c>
      <c r="O16" s="104" t="s">
        <v>28</v>
      </c>
      <c r="P16" s="104" t="s">
        <v>31</v>
      </c>
      <c r="Q16" s="107"/>
      <c r="R16" s="110">
        <f>N16</f>
        <v>1755</v>
      </c>
      <c r="S16" s="98" t="s">
        <v>22</v>
      </c>
      <c r="T16" s="101"/>
    </row>
    <row r="17" spans="1:20" ht="34.5" customHeight="1" x14ac:dyDescent="0.2">
      <c r="A17" s="76"/>
      <c r="B17" s="92"/>
      <c r="C17" s="114"/>
      <c r="D17" s="115"/>
      <c r="E17" s="97"/>
      <c r="F17" s="97"/>
      <c r="G17" s="44" t="s">
        <v>53</v>
      </c>
      <c r="H17" s="25" t="s">
        <v>27</v>
      </c>
      <c r="I17" s="12">
        <v>48</v>
      </c>
      <c r="J17" s="22" t="s">
        <v>23</v>
      </c>
      <c r="K17" s="39">
        <v>6000</v>
      </c>
      <c r="L17" s="40">
        <v>1</v>
      </c>
      <c r="M17" s="41">
        <f t="shared" ref="M17:M18" si="2">L17*K17</f>
        <v>6000</v>
      </c>
      <c r="N17" s="45">
        <f t="shared" ref="N17:N18" si="3">M17*1.17</f>
        <v>7020</v>
      </c>
      <c r="O17" s="105"/>
      <c r="P17" s="105"/>
      <c r="Q17" s="108"/>
      <c r="R17" s="111"/>
      <c r="S17" s="99"/>
      <c r="T17" s="102"/>
    </row>
    <row r="18" spans="1:20" ht="24" customHeight="1" x14ac:dyDescent="0.2">
      <c r="A18" s="76"/>
      <c r="B18" s="92"/>
      <c r="C18" s="114"/>
      <c r="D18" s="115"/>
      <c r="E18" s="97"/>
      <c r="F18" s="97"/>
      <c r="G18" s="44" t="s">
        <v>37</v>
      </c>
      <c r="H18" s="8" t="s">
        <v>27</v>
      </c>
      <c r="I18" s="12">
        <v>43</v>
      </c>
      <c r="J18" s="22" t="s">
        <v>23</v>
      </c>
      <c r="K18" s="39">
        <v>8200</v>
      </c>
      <c r="L18" s="40">
        <v>1</v>
      </c>
      <c r="M18" s="41">
        <f t="shared" si="2"/>
        <v>8200</v>
      </c>
      <c r="N18" s="45">
        <f t="shared" si="3"/>
        <v>9594</v>
      </c>
      <c r="O18" s="106"/>
      <c r="P18" s="106"/>
      <c r="Q18" s="109"/>
      <c r="R18" s="112"/>
      <c r="S18" s="100"/>
      <c r="T18" s="103"/>
    </row>
    <row r="19" spans="1:20" ht="25.5" customHeight="1" x14ac:dyDescent="0.2">
      <c r="A19" s="76"/>
      <c r="B19" s="75" t="s">
        <v>54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9"/>
      <c r="T19" s="9"/>
    </row>
    <row r="20" spans="1:20" ht="15.75" x14ac:dyDescent="0.2">
      <c r="A20" s="10"/>
      <c r="B20" s="75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9"/>
      <c r="T20" s="9"/>
    </row>
    <row r="21" spans="1:20" ht="15.75" x14ac:dyDescent="0.2">
      <c r="A21" s="94" t="s">
        <v>55</v>
      </c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6"/>
    </row>
    <row r="22" spans="1:20" ht="29.25" customHeight="1" x14ac:dyDescent="0.2">
      <c r="A22" s="76">
        <v>4</v>
      </c>
      <c r="B22" s="92" t="s">
        <v>56</v>
      </c>
      <c r="C22" s="92" t="s">
        <v>25</v>
      </c>
      <c r="D22" s="93">
        <v>2490072950</v>
      </c>
      <c r="E22" s="97" t="s">
        <v>33</v>
      </c>
      <c r="F22" s="97" t="s">
        <v>26</v>
      </c>
      <c r="G22" s="46" t="s">
        <v>57</v>
      </c>
      <c r="H22" s="28">
        <v>100</v>
      </c>
      <c r="I22" s="42" t="s">
        <v>27</v>
      </c>
      <c r="J22" s="27" t="s">
        <v>23</v>
      </c>
      <c r="K22" s="43">
        <v>85000</v>
      </c>
      <c r="L22" s="47">
        <v>1</v>
      </c>
      <c r="M22" s="48">
        <f>L22*K22</f>
        <v>85000</v>
      </c>
      <c r="N22" s="27">
        <f>M22*1.17</f>
        <v>99450</v>
      </c>
      <c r="O22" s="51" t="s">
        <v>28</v>
      </c>
      <c r="P22" s="51" t="s">
        <v>31</v>
      </c>
      <c r="Q22" s="52"/>
      <c r="R22" s="53">
        <f>N22*(100-Q22)/100</f>
        <v>99450</v>
      </c>
      <c r="S22" s="55" t="s">
        <v>22</v>
      </c>
      <c r="T22" s="56"/>
    </row>
    <row r="23" spans="1:20" ht="23.25" customHeight="1" x14ac:dyDescent="0.2">
      <c r="A23" s="76"/>
      <c r="B23" s="92"/>
      <c r="C23" s="92"/>
      <c r="D23" s="93"/>
      <c r="E23" s="97"/>
      <c r="F23" s="97"/>
      <c r="G23" s="49" t="s">
        <v>58</v>
      </c>
      <c r="H23" s="21">
        <v>82</v>
      </c>
      <c r="I23" s="20" t="s">
        <v>27</v>
      </c>
      <c r="J23" s="17" t="s">
        <v>23</v>
      </c>
      <c r="K23" s="17">
        <v>115000</v>
      </c>
      <c r="L23" s="24">
        <v>1</v>
      </c>
      <c r="M23" s="18">
        <f t="shared" ref="M23:M27" si="4">L23*K23</f>
        <v>115000</v>
      </c>
      <c r="N23" s="23">
        <f t="shared" ref="N23:N27" si="5">M23*1.17</f>
        <v>134550</v>
      </c>
      <c r="O23" s="51"/>
      <c r="P23" s="51"/>
      <c r="Q23" s="52"/>
      <c r="R23" s="54"/>
      <c r="S23" s="55"/>
      <c r="T23" s="56"/>
    </row>
    <row r="24" spans="1:20" ht="13.9" customHeight="1" x14ac:dyDescent="0.2">
      <c r="A24" s="76"/>
      <c r="B24" s="92"/>
      <c r="C24" s="92"/>
      <c r="D24" s="93"/>
      <c r="E24" s="97"/>
      <c r="F24" s="97"/>
      <c r="G24" s="49" t="s">
        <v>59</v>
      </c>
      <c r="H24" s="21">
        <v>63</v>
      </c>
      <c r="I24" s="20" t="s">
        <v>27</v>
      </c>
      <c r="J24" s="17" t="s">
        <v>23</v>
      </c>
      <c r="K24" s="17">
        <v>178880</v>
      </c>
      <c r="L24" s="24">
        <v>1</v>
      </c>
      <c r="M24" s="18">
        <f t="shared" si="4"/>
        <v>178880</v>
      </c>
      <c r="N24" s="23">
        <f t="shared" si="5"/>
        <v>209289.59999999998</v>
      </c>
      <c r="O24" s="51"/>
      <c r="P24" s="51"/>
      <c r="Q24" s="52"/>
      <c r="R24" s="54"/>
      <c r="S24" s="55"/>
      <c r="T24" s="56"/>
    </row>
    <row r="25" spans="1:20" ht="13.9" customHeight="1" x14ac:dyDescent="0.2">
      <c r="A25" s="76"/>
      <c r="B25" s="92"/>
      <c r="C25" s="92"/>
      <c r="D25" s="93"/>
      <c r="E25" s="97"/>
      <c r="F25" s="97"/>
      <c r="G25" s="50" t="s">
        <v>60</v>
      </c>
      <c r="H25" s="21">
        <v>60</v>
      </c>
      <c r="I25" s="20" t="s">
        <v>27</v>
      </c>
      <c r="J25" s="17" t="s">
        <v>23</v>
      </c>
      <c r="K25" s="17">
        <v>197325</v>
      </c>
      <c r="L25" s="24">
        <v>1</v>
      </c>
      <c r="M25" s="18">
        <f t="shared" si="4"/>
        <v>197325</v>
      </c>
      <c r="N25" s="23">
        <f t="shared" si="5"/>
        <v>230870.25</v>
      </c>
      <c r="O25" s="51"/>
      <c r="P25" s="51"/>
      <c r="Q25" s="52"/>
      <c r="R25" s="54"/>
      <c r="S25" s="55"/>
      <c r="T25" s="56"/>
    </row>
    <row r="26" spans="1:20" ht="23.25" customHeight="1" x14ac:dyDescent="0.2">
      <c r="A26" s="76"/>
      <c r="B26" s="92"/>
      <c r="C26" s="92"/>
      <c r="D26" s="93"/>
      <c r="E26" s="97"/>
      <c r="F26" s="97"/>
      <c r="G26" s="50" t="s">
        <v>61</v>
      </c>
      <c r="H26" s="21">
        <v>57</v>
      </c>
      <c r="I26" s="20" t="s">
        <v>27</v>
      </c>
      <c r="J26" s="17" t="s">
        <v>23</v>
      </c>
      <c r="K26" s="17">
        <v>219250</v>
      </c>
      <c r="L26" s="24">
        <v>1</v>
      </c>
      <c r="M26" s="18">
        <f t="shared" si="4"/>
        <v>219250</v>
      </c>
      <c r="N26" s="23">
        <f t="shared" si="5"/>
        <v>256522.49999999997</v>
      </c>
      <c r="O26" s="51"/>
      <c r="P26" s="51"/>
      <c r="Q26" s="52"/>
      <c r="R26" s="54"/>
      <c r="S26" s="55"/>
      <c r="T26" s="56"/>
    </row>
    <row r="27" spans="1:20" ht="23.25" customHeight="1" x14ac:dyDescent="0.2">
      <c r="A27" s="76"/>
      <c r="B27" s="92"/>
      <c r="C27" s="92"/>
      <c r="D27" s="93"/>
      <c r="E27" s="97"/>
      <c r="F27" s="97"/>
      <c r="G27" s="50" t="s">
        <v>62</v>
      </c>
      <c r="H27" s="21">
        <v>57</v>
      </c>
      <c r="I27" s="20" t="s">
        <v>27</v>
      </c>
      <c r="J27" s="17" t="s">
        <v>23</v>
      </c>
      <c r="K27" s="17">
        <v>220000</v>
      </c>
      <c r="L27" s="24">
        <v>1</v>
      </c>
      <c r="M27" s="18">
        <f t="shared" si="4"/>
        <v>220000</v>
      </c>
      <c r="N27" s="23">
        <f t="shared" si="5"/>
        <v>257399.99999999997</v>
      </c>
      <c r="O27" s="51"/>
      <c r="P27" s="51"/>
      <c r="Q27" s="52"/>
      <c r="R27" s="54"/>
      <c r="S27" s="55"/>
      <c r="T27" s="56"/>
    </row>
    <row r="28" spans="1:20" ht="37.15" customHeight="1" x14ac:dyDescent="0.2">
      <c r="A28" s="76"/>
      <c r="B28" s="57" t="s">
        <v>63</v>
      </c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9"/>
    </row>
    <row r="30" spans="1:20" x14ac:dyDescent="0.2">
      <c r="B30" t="s">
        <v>24</v>
      </c>
    </row>
  </sheetData>
  <mergeCells count="52">
    <mergeCell ref="A8:A9"/>
    <mergeCell ref="B9:T9"/>
    <mergeCell ref="A7:T7"/>
    <mergeCell ref="A10:T10"/>
    <mergeCell ref="A1:A6"/>
    <mergeCell ref="B1:T1"/>
    <mergeCell ref="B2:T2"/>
    <mergeCell ref="B3:T3"/>
    <mergeCell ref="B4:T4"/>
    <mergeCell ref="B5:T5"/>
    <mergeCell ref="R16:R18"/>
    <mergeCell ref="B14:T14"/>
    <mergeCell ref="A15:T15"/>
    <mergeCell ref="A16:A19"/>
    <mergeCell ref="B16:B18"/>
    <mergeCell ref="C16:C18"/>
    <mergeCell ref="D16:D18"/>
    <mergeCell ref="B19:S19"/>
    <mergeCell ref="A22:A28"/>
    <mergeCell ref="B22:B27"/>
    <mergeCell ref="C22:C27"/>
    <mergeCell ref="D22:D27"/>
    <mergeCell ref="A21:T21"/>
    <mergeCell ref="E22:E27"/>
    <mergeCell ref="F22:F27"/>
    <mergeCell ref="O22:O27"/>
    <mergeCell ref="A11:A14"/>
    <mergeCell ref="B11:B13"/>
    <mergeCell ref="C11:C13"/>
    <mergeCell ref="D11:D13"/>
    <mergeCell ref="E11:E13"/>
    <mergeCell ref="B28:T28"/>
    <mergeCell ref="P11:P13"/>
    <mergeCell ref="Q11:Q13"/>
    <mergeCell ref="R11:R13"/>
    <mergeCell ref="S11:S13"/>
    <mergeCell ref="T11:T13"/>
    <mergeCell ref="B20:S20"/>
    <mergeCell ref="F11:F13"/>
    <mergeCell ref="O11:O13"/>
    <mergeCell ref="S16:S18"/>
    <mergeCell ref="T16:T18"/>
    <mergeCell ref="E16:E18"/>
    <mergeCell ref="F16:F18"/>
    <mergeCell ref="O16:O18"/>
    <mergeCell ref="P16:P18"/>
    <mergeCell ref="Q16:Q18"/>
    <mergeCell ref="P22:P27"/>
    <mergeCell ref="Q22:Q27"/>
    <mergeCell ref="R22:R27"/>
    <mergeCell ref="S22:S27"/>
    <mergeCell ref="T22:T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רחלי רם</dc:creator>
  <cp:lastModifiedBy>ksuser</cp:lastModifiedBy>
  <dcterms:created xsi:type="dcterms:W3CDTF">2023-08-28T06:44:49Z</dcterms:created>
  <dcterms:modified xsi:type="dcterms:W3CDTF">2023-08-28T14:34:01Z</dcterms:modified>
</cp:coreProperties>
</file>