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2FE6B998-9A39-46E5-9086-E83AF32D24EA}" xr6:coauthVersionLast="47" xr6:coauthVersionMax="47" xr10:uidLastSave="{00000000-0000-0000-0000-000000000000}"/>
  <bookViews>
    <workbookView xWindow="-120" yWindow="-120" windowWidth="29040" windowHeight="15840" xr2:uid="{CF58EBFA-1050-4046-9F7C-B00B5FBD32C0}"/>
  </bookViews>
  <sheets>
    <sheet name="גיליון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6" i="1" l="1"/>
  <c r="M96" i="1"/>
  <c r="K96" i="1"/>
  <c r="M93" i="1"/>
  <c r="N93" i="1" s="1"/>
  <c r="R93" i="1" s="1"/>
  <c r="M90" i="1"/>
  <c r="N90" i="1" s="1"/>
  <c r="M89" i="1"/>
  <c r="N89" i="1" s="1"/>
  <c r="N88" i="1"/>
  <c r="R88" i="1" s="1"/>
  <c r="M88" i="1"/>
  <c r="N85" i="1"/>
  <c r="M85" i="1"/>
  <c r="M84" i="1"/>
  <c r="N84" i="1" s="1"/>
  <c r="M83" i="1"/>
  <c r="N83" i="1" s="1"/>
  <c r="R83" i="1" s="1"/>
  <c r="M80" i="1"/>
  <c r="N80" i="1" s="1"/>
  <c r="M79" i="1"/>
  <c r="N79" i="1" s="1"/>
  <c r="M78" i="1"/>
  <c r="N78" i="1" s="1"/>
  <c r="M77" i="1"/>
  <c r="N77" i="1" s="1"/>
  <c r="M76" i="1"/>
  <c r="N76" i="1" s="1"/>
  <c r="N75" i="1"/>
  <c r="R75" i="1" s="1"/>
  <c r="M75" i="1"/>
  <c r="M72" i="1"/>
  <c r="N72" i="1" s="1"/>
  <c r="N71" i="1"/>
  <c r="M71" i="1"/>
  <c r="N70" i="1"/>
  <c r="M70" i="1"/>
  <c r="M69" i="1"/>
  <c r="N69" i="1" s="1"/>
  <c r="N68" i="1"/>
  <c r="M68" i="1"/>
  <c r="M67" i="1"/>
  <c r="N67" i="1" s="1"/>
  <c r="R67" i="1" s="1"/>
  <c r="M64" i="1"/>
  <c r="N64" i="1" s="1"/>
  <c r="M63" i="1"/>
  <c r="N63" i="1" s="1"/>
  <c r="M62" i="1"/>
  <c r="N62" i="1" s="1"/>
  <c r="R62" i="1" s="1"/>
  <c r="N59" i="1"/>
  <c r="M59" i="1"/>
  <c r="N58" i="1"/>
  <c r="M58" i="1"/>
  <c r="M57" i="1"/>
  <c r="N57" i="1" s="1"/>
  <c r="R57" i="1" s="1"/>
  <c r="M54" i="1"/>
  <c r="N54" i="1" s="1"/>
  <c r="M53" i="1"/>
  <c r="N53" i="1" s="1"/>
  <c r="N52" i="1"/>
  <c r="R52" i="1" s="1"/>
  <c r="M52" i="1"/>
  <c r="N49" i="1"/>
  <c r="M49" i="1"/>
  <c r="M48" i="1"/>
  <c r="N48" i="1" s="1"/>
  <c r="M47" i="1"/>
  <c r="N47" i="1" s="1"/>
  <c r="R47" i="1" s="1"/>
  <c r="M44" i="1"/>
  <c r="N44" i="1" s="1"/>
  <c r="M43" i="1"/>
  <c r="N43" i="1" s="1"/>
  <c r="M42" i="1"/>
  <c r="N42" i="1" s="1"/>
  <c r="M41" i="1"/>
  <c r="N41" i="1" s="1"/>
  <c r="R41" i="1" s="1"/>
  <c r="N38" i="1"/>
  <c r="M38" i="1"/>
  <c r="N37" i="1"/>
  <c r="M37" i="1"/>
  <c r="M36" i="1"/>
  <c r="N36" i="1" s="1"/>
  <c r="R36" i="1" s="1"/>
  <c r="M33" i="1"/>
  <c r="N33" i="1" s="1"/>
  <c r="M32" i="1"/>
  <c r="N32" i="1" s="1"/>
  <c r="N31" i="1"/>
  <c r="R31" i="1" s="1"/>
  <c r="M31" i="1"/>
  <c r="N28" i="1"/>
  <c r="M28" i="1"/>
  <c r="M27" i="1"/>
  <c r="N27" i="1" s="1"/>
  <c r="M26" i="1"/>
  <c r="N26" i="1" s="1"/>
  <c r="R26" i="1" s="1"/>
  <c r="M23" i="1"/>
  <c r="N23" i="1" s="1"/>
  <c r="M22" i="1"/>
  <c r="N22" i="1" s="1"/>
  <c r="N21" i="1"/>
  <c r="R21" i="1" s="1"/>
  <c r="M21" i="1"/>
  <c r="C21" i="1"/>
  <c r="M18" i="1"/>
  <c r="N18" i="1" s="1"/>
  <c r="M17" i="1"/>
  <c r="N17" i="1" s="1"/>
  <c r="M16" i="1"/>
  <c r="N16" i="1" s="1"/>
  <c r="R16" i="1" s="1"/>
  <c r="C16" i="1"/>
  <c r="N13" i="1"/>
  <c r="R13" i="1" s="1"/>
  <c r="M13" i="1"/>
  <c r="M10" i="1"/>
  <c r="N10" i="1" s="1"/>
  <c r="R10" i="1" s="1"/>
  <c r="N9" i="1"/>
  <c r="R9" i="1" s="1"/>
  <c r="M9" i="1"/>
  <c r="M8" i="1"/>
  <c r="N8" i="1" s="1"/>
  <c r="R8" i="1" s="1"/>
</calcChain>
</file>

<file path=xl/sharedStrings.xml><?xml version="1.0" encoding="utf-8"?>
<sst xmlns="http://schemas.openxmlformats.org/spreadsheetml/2006/main" count="349" uniqueCount="134">
  <si>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</si>
  <si>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</si>
  <si>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</si>
  <si>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</si>
  <si>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</si>
  <si>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</si>
  <si>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</si>
  <si>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</si>
  <si>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</si>
  <si>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</si>
  <si>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</si>
  <si>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</si>
  <si>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</si>
  <si>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</si>
  <si>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</si>
  <si>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</si>
  <si>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</si>
  <si>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</si>
  <si>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</si>
  <si>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</si>
  <si>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</si>
  <si>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</si>
  <si>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 xml:space="preserve"> </t>
  </si>
  <si>
    <t>סכום קבוע</t>
  </si>
  <si>
    <t>הרינו מאשרים כי כל הנושאים מועלים מאושרים כפטורים ממכרז לפי תקנה 3(8) לתקנות העיריות (מכרזים) תשמ"ח-1987 וכי הועדה סבורה כי אין להם עדיפות למכרז פומבי</t>
  </si>
  <si>
    <t>מיכאל זלדין - מנהל אגף מבני ציבור וסגן מהנדסת העיר</t>
  </si>
  <si>
    <t>אדריכל נוף</t>
  </si>
  <si>
    <t>הנדסה</t>
  </si>
  <si>
    <t>קרני גרשטיין</t>
  </si>
  <si>
    <t>כן</t>
  </si>
  <si>
    <t>אושרה ההצעה עם הציון המשוקלל הגבוה ביותר</t>
  </si>
  <si>
    <t>אושר פה אחד</t>
  </si>
  <si>
    <t>יעוץ אגרונומי</t>
  </si>
  <si>
    <t xml:space="preserve">אושר פה אחד </t>
  </si>
  <si>
    <t>משתתפים: יובל בודניצקי - מנכ"ל העירייה, צבי אפרת- ס/גזבר, עו"ד ענת סמסונוב - לשכה משפטית, רחלי רם - רכזת הוועדה, מהנדסת העיר- עליזה זיידלר גרנות, מנהלים רלוונטים</t>
  </si>
  <si>
    <t>יעוץ הנדסי</t>
  </si>
  <si>
    <t>יעוץ תנועה</t>
  </si>
  <si>
    <t>אושרה ההצעה להגדלה לפי סעיף 3.21 לנוהל התקשרויות</t>
  </si>
  <si>
    <t>רונן שכנר</t>
  </si>
  <si>
    <t>נתן תומר הנדסה</t>
  </si>
  <si>
    <t>פתיחת מועדון קהילתי במבנה קולנוע חן  לשעבר</t>
  </si>
  <si>
    <t>מקור: מפעל המים</t>
  </si>
  <si>
    <t>לבטח הנדסה ובטיחות בע"מ</t>
  </si>
  <si>
    <t>יעוץ חשמל</t>
  </si>
  <si>
    <t>יעוץ נגישות</t>
  </si>
  <si>
    <t>יעוץ קונסטרוקציה</t>
  </si>
  <si>
    <t>קרני ירון מהנדס בע"מ</t>
  </si>
  <si>
    <t>אהרון דניאל מהנדסים</t>
  </si>
  <si>
    <t>א.כצמן מהנדסי בניין בע"מ</t>
  </si>
  <si>
    <t>פרוטוקול ועדת התקשרויות מס' 2023-32.1  הנדסה תאריך: 13.7.23</t>
  </si>
  <si>
    <t>החלטה מס'- 2023-32.1-01</t>
  </si>
  <si>
    <t>אושר פה אחד
תיקון פרוטוקול 2023-30.1-14</t>
  </si>
  <si>
    <t xml:space="preserve">בהחלטה מס  2023-30.1-14 מיום  29.06.2023 נפלה טעות בפרוטוקול  הסכומים נרשצו ללא מע"מ, מבוקש לתקן  </t>
  </si>
  <si>
    <t>החלטה מס'-  2023-32.1-02</t>
  </si>
  <si>
    <t>הקמת מבנה ציבור משולב שכונת תקומה - יעוץ קונסטרוקציה</t>
  </si>
  <si>
    <t>משה לביא - רפאל בט</t>
  </si>
  <si>
    <t>אושר פה אחד 
תיקון פרוטווקל 
2023.16.1-37</t>
  </si>
  <si>
    <t>בהחלטה מס' 2023-16.1-37 מ- 20.04.2023  אירעה טעות טכנית שכ"ט שאושר  בפרוטוקולאינו של היועץ הנבחר . מבוקש לאשר תיקון פרוטוקול</t>
  </si>
  <si>
    <t>החלטה מס'- 2023-32.1-03</t>
  </si>
  <si>
    <t>הסדרת בטיחות לאחר תאונות דרכים דב הוז - בדיקה ואישור נגישות לתכניות תנועה ופיתוח.</t>
  </si>
  <si>
    <t>ברגמן אלכס יעוץ נגישות</t>
  </si>
  <si>
    <t xml:space="preserve">אושר בפה אחד </t>
  </si>
  <si>
    <t>תמר נגישות</t>
  </si>
  <si>
    <t>ציפי סלמה</t>
  </si>
  <si>
    <t xml:space="preserve">מדובר בשתי הרשאות לביצוע שני פרוייקטים 
1.  צומת טשרניחובסקי משה סנה פרויקט של משרד התחבורה להסדרת בטיחות בשל תאונות רבות צומת לא מרומזר. 
2.טשרניחובסקי דב הוז, הסדרה בטיחותית 
מדובר בפרויקטים בהם נדרשו  מס' יועצים , נבחרו הצעות הזולות ביותר.
 נשלחו בקשות לקבלת הצעות מחיר ל4 יועצים. הוגשו 3 הצעות מחיר עבור עבודה הנדרשת, יועץ קריו נגישות לא הגישה הצעת מחיר. פרויקט במימון משרד התחבורה </t>
  </si>
  <si>
    <t>החלטה מס'- 2023-32.1-04</t>
  </si>
  <si>
    <t>בדיקה ואישור נגישות לתכניות תנועה ופיתוח של פרויקט במימון משרד התחבורה " תכנון צומת מרומזר סנה כולל התאמה לרמזור"</t>
  </si>
  <si>
    <t>מדובר בשתי הרשאות לביצוע שני פרוייקטים 
1.  צומת טשרניחובסקי משה סנה פרויקט של משרד התחבורה להסדרת בטיחות בשל תאונות רבות צומת לא מרומזר. 
2.טשרניחובסקי דב הוז, הסדרה בטיחותית 
מדובר בפרויקטים בהם נדרשו  מס' יועצים , נבחרו הצעות הזולות ביותר.נשלחו בקשות לקבלת הצעות מחיר ל4 יועצים. הוגשו 3 הצעות מחיר עבור עבודה הנדרשת, יועץ קריו נגישות לא הגישה הצעת מחיר</t>
  </si>
  <si>
    <t>החלטה מס'- 2023-32.1-05</t>
  </si>
  <si>
    <t>ספירות תנועה של פרויקט במימון משרד התחבורה " הסדרת בטיחותלאחר תאונות דרכים דב הוז"</t>
  </si>
  <si>
    <t>נדיה בוגון- ס. מנהל אגף תשתיות</t>
  </si>
  <si>
    <t>שירן סקרים</t>
  </si>
  <si>
    <t>טרפישרף</t>
  </si>
  <si>
    <t>מרטנס הופמן יועצים לניהול בע''מ</t>
  </si>
  <si>
    <t>מדובר בשתי הרשאות לביצוע שני פרוייקטים 
1.  צומת טשרניחובסקי משה סנה פרויקט של משרד התחבורה להסדרת בטיחות בשל תאונות רבות צומת לא מרומזר. 
2.טשרניחובסקי דב הוז, הסדרה בטיחותית 
מדובר בפרויקטים בהם נדרשו  מס' יועצים , נבחרו הצעות הזולות ביותר.
נשלחו בקשות להגשת הצעות מחיר ל-4 חברות, חברה א.ג.סקרים בע''מ לא הגישה הצעת מחיר</t>
  </si>
  <si>
    <t>החלטה מס'- 2023.32.1-06</t>
  </si>
  <si>
    <t>ספירות תנועה של פרויקט במימון משרד התחבורה " תכנון צומת מרומזר סנה כולל התאמה לרמזור"</t>
  </si>
  <si>
    <t>נשלחו בקשות להגשת הצעות מחיר ל-4 חברות, חברה א.ג.סקרים בע''מ לא הגישה הצעת מחיר</t>
  </si>
  <si>
    <t>החלטה מס'- 2023-32.1-07</t>
  </si>
  <si>
    <t>סקר עצים של פרויקט במימון משרד התחבורה " הסדרת בטיחות לאחר תאונות דרכים דב הוז"</t>
  </si>
  <si>
    <t>אייכות חיים בע''מ</t>
  </si>
  <si>
    <t>אורי אייגנר</t>
  </si>
  <si>
    <t>אור-לי שפירא</t>
  </si>
  <si>
    <t>מדובר בשתי הרשאות לביצוע שני פרוייקטים 
1.  צומת טשרניחובסקי משה סנה פרויקט של משרד התחבורה להסדרת בטיחות בשל תאונות רבות צומת לא מרומזר. 
2.טשרניחובסקי דב הוז, הסדרה בטיחותית 
מדובר בפרויקטים בהם נדרשו  מס' יועצים , נבחרו הצעות הזולות ביותר.בקשות נשלחו ל-4 יועצים, אלעד אורי סקר עצים לא הגיש הצעת מחיר</t>
  </si>
  <si>
    <t>החלטה מס'- 2023-32.1-08</t>
  </si>
  <si>
    <t>סקר עצים של פרויקט במימון משרד התחבורה " תכנון צומת מרומזר סנה כולל התאמה לרמזור"</t>
  </si>
  <si>
    <t>אורי חן ציון</t>
  </si>
  <si>
    <t xml:space="preserve">
מדובר בשתי הרשאות לביצוע שני פרוייקטים 
1.  צומת טשרניחובסקי משה סנה פרויקט של משרד התחבורה להסדרת בטיחות בשל תאונות רבות צומת לא מרומזר. 
2.טשרניחובסקי דב הוז, הסדרה בטיחותית 
מדובר בפרויקטים בהם נדרשו  מס' יועצים , נבחרו הצעות הזולות ביותר.בקשות נשלחו ל-4 יועצים, </t>
  </si>
  <si>
    <t>החלטה מס'- 2023-32.1-09</t>
  </si>
  <si>
    <t>תכנון פיזי ותיאום תשתיות של פרויקט במימון משרד התחבורה "הסדרת בטיחות לאחר תאונות דרכים דב הוז"</t>
  </si>
  <si>
    <t>יריב הנדסה</t>
  </si>
  <si>
    <t>סטאל הנדסה</t>
  </si>
  <si>
    <t>מדובר בשתי הרשאות לביצוע שני פרוייקטים 
1.  צומת טשרניחובסקי משה סנה פרויקט של משרד התחבורה להסדרת בטיחות בשל תאונות רבות צומת לא מרומזר. 
2.טשרניחובסקי דב הוז, הסדרה בטיחותית 
מדובר בפרויקטים בהם נדרשו  מס' יועצים , נבחרו הצעות הזולות ביותר.
נשלחו בקשות לקבלת הצעות מחיר ל4 יועצים. הוגשו 3 הצעות מחיר עבור עבודה הנדרשת, יועץ חנסון ירושלמי לא הגישה הצעת מחיר</t>
  </si>
  <si>
    <t>החלטה מס'- 2023-32.1-10</t>
  </si>
  <si>
    <t>תכנון פיזי ותיאום תשתיות של פרויקט במימון משרד התחבורה " תכנון צומת מרומזר סנה כולל התאמה לרמזור"</t>
  </si>
  <si>
    <t>מדובר בשתי הרשאות לביצוע שני פרוייקטים 
1.  צומת טשרניחובסקי משה סנה פרויקט של משרד התחבורה להסדרת בטיחות בשל תאונות רבות צומת לא מרומזר. 
2.טשרניחובסקי דב הוז, הסדרה בטיחותית 
מדובר בפרויקטים בהם נדרשו  מס' יועצים , נבחרו הצעות הזולות ביותר.נשלחו בקשות לקבלת הצעות מחיר ל4 יועצים. הוגשו 3 הצעות מחיר עבור עבודה הנדרשת, יועץ חנסון ירושלמי לא הגישה הצעת מחיר</t>
  </si>
  <si>
    <t>החלטה מס'- 2023-32.1-11</t>
  </si>
  <si>
    <t>תכנון פיתוח סביבתי עבור פרויקט במימון משרד התחבורה "הסדרת בטיחות לאחר תאונות דרכים דב הוז"</t>
  </si>
  <si>
    <t>חגית ברגמן</t>
  </si>
  <si>
    <t>שימרית רז</t>
  </si>
  <si>
    <t>מדובר בשתי הרשאות לביצוע שני פרוייקטים 
1.  צומת טשרניחובסקי משה סנה פרויקט של משרד התחבורה להסדרת בטיחות בשל תאונות רבות צומת לא מרומזר. 
2.טשרניחובסקי דב הוז, הסדרה בטיחותית 
מדובר בפרויקטים בהם נדרשו  מס' יועצים , נבחרו הצעות הזולות ביותר.
נשלחו בקשות ל- 4 חברות, חברה וולף צור הגישה סירוב. בנוסף, שתי יועצות הגישו הצעות מחיר עם סכום זהה, אנו ממליצים לאשר יועצת קרני גרשטיין כי יש יגיון לאשר אותו יועץ עבור שני פרויקטים רצופים וממשיכים באופי תכנוני. עבור פרויקט השני קרני הגישה הצעת מחיר זולה יותר</t>
  </si>
  <si>
    <t>החלטה מס'- 2023-32.1-12</t>
  </si>
  <si>
    <t>תכנון פיתוח סביבתי עבור פרויקט במימון משרד התחבורה " תכנון צומת מרומזר סנה כולל התאמה לרמזור"</t>
  </si>
  <si>
    <t>מדובר בשתי הרשאות לביצוע שני פרוייקטים 
1.  צומת טשרניחובסקי משה סנה פרויקט של משרד התחבורה להסדרת בטיחות בשל תאונות רבות צומת לא מרומזר. 
2.טשרניחובסקי דב הוז, הסדרה בטיחותית 
מדובר בפרויקטים בהם נדרשו  מס' יועצים , נבחרו הצעות הזולות ביותר.
בקשות להצעות מחיר נשלחו ל- 4 חברות, חברה וולף צור הגישה סירוב. בנוסף, שתי יועצות הגישו הצעות מחיר עם סכום זהה, אנו ממליצים לאשר יועצת קרני גרשטיין כי יש יגיון לאשר אותו יועץ עבור שני פרויקטים רצופים וממשיכים באופי תכנוני. עבור פרויקט השני קרני הגישה הצעת מחיר זולה יותר.</t>
  </si>
  <si>
    <t>החלטה מס'- 2023-32.1-13</t>
  </si>
  <si>
    <t>תכנון תאורה עבור פרויקט במימון משרד התחבורה " הסדרת בטיחות לאחר תאונות דרכים דב הוז"</t>
  </si>
  <si>
    <t>נעים בדרך</t>
  </si>
  <si>
    <t>אלקטרו סייף בע''מ</t>
  </si>
  <si>
    <t>קונוב הנדסה</t>
  </si>
  <si>
    <t>צור יאיר</t>
  </si>
  <si>
    <t>ג.א.ש הנדסת חשמל</t>
  </si>
  <si>
    <t>שרעבי עמוס</t>
  </si>
  <si>
    <t>מדובר בשתי הרשאות לביצוע שני פרוייקטים 
1.  צומת טשרניחובסקי משה סנה פרויקט של משרד התחבורה להסדרת בטיחות בשל תאונות רבות צומת לא מרומזר. 
2.טשרניחובסקי דב הוז, הסדרה בטיחותית 
מדובר בפרויקטים בהם נדרשו  מס' יועצים , נבחרו הצעות הזולות ביותר.
נשלחו בקשות ל-6 יועצים</t>
  </si>
  <si>
    <t>החלטה מס'- 2023-32.1-14</t>
  </si>
  <si>
    <t>תכנון תאורה עבור פרויקט במימון משרד התחבורה " תכנון צומת מרומזר סנה כולל התאמה לרמזור"</t>
  </si>
  <si>
    <t>החלטה מס'- 2023-32.1-15</t>
  </si>
  <si>
    <t>תכנון תנועה והסדרת רמזורים עבור פרויקט במימון משרד התחבורה "הסדרת בטיחות לאחר תאונות דרכים דב הוז"</t>
  </si>
  <si>
    <t>לוי שטרק מהנדסים</t>
  </si>
  <si>
    <t xml:space="preserve">
מדובר בשתי הרשאות לביצוע שני פרוייקטים 
1.  צומת טשרניחובסקי משה סנה פרויקט של משרד התחבורה להסדרת בטיחות בשל תאונות רבות צומת לא מרומזר. 
2.טשרניחובסקי דב הוז, הסדרה בטיחותית 
מדובר בפרויקטים בהם נדרשו  מס' יועצים , נבחרו הצעות הזולות ביותר.בקשה להצעת מחיר נשלחה ל- 4 חברות, חברה דגש הנדסה סרבה להגיש הצעת מחיר.
מדובר על פרויקט השני רציף לפרויקט טשרניחובסקי-דב הוז ולכן יש יגיון לקחת אותו מתכנן. לחברה רונן שכנר ניתן ציון גבוה מחברה נתן תומר הנדסה כי הצעתו מותנית בקבלת שני פרויקטים שלפי סכום כולל מתכנן רונן שכנר יוצא זול ביותר ממגישים אחרים</t>
  </si>
  <si>
    <t>החלטה מס'- 2023-32.1-16</t>
  </si>
  <si>
    <t>תכנון תנועה והסדרת רמזורים עבור פרויקט במימון משרד התחבורה " תכנון צומת מרומזר סנה כולל התאמה לרמזור"</t>
  </si>
  <si>
    <t>רונן  שכנר</t>
  </si>
  <si>
    <t xml:space="preserve">אושר פה אחד  </t>
  </si>
  <si>
    <t xml:space="preserve"> מדובר בשתי הרשאות לביצוע שני פרוייקטים 
1.  צומת טשרניחובסקי משה סנה פרויקט של משרד התחבורה להסדרת בטיחות בשל תאונות רבות צומת לא מרומזר. 
2.טשרניחובסקי דב הוז, הסדרה בטיחותית 
מדובר בפרויקטים בהם נדרשו  מס' יועצים , נבחרו הצעות הזולות ביותר.
נשלחו בקשות ל-4 יועצים התקבלו 3 הצעות                                   
מדובר על פרויקט שני ברציפות לפרויקט טשרניחובסקי-דב הוז ולכן מתבקש לקחת את אותו המתכנן. לחברה רונן שכנר  הצעה המותנת בקבלת שני פרויקטים שלפי סכום כולל מתכנן רונן שכנר יוצא זול ביותר ממגישים אחרים: בסכום סה''כ 243,760 ש''ח, לחברה נתן תומר 300,000 ללא מע"מ, הפרש ב-85,560 ש''ח כולל מע''מ </t>
  </si>
  <si>
    <t>החלטה מס'- 2023-32.1-17</t>
  </si>
  <si>
    <t>הגדלה - יועץ נגישות למח' רישוי עסקים</t>
  </si>
  <si>
    <t>רעיה סבירסקי - מנהלת מחלקת רישוי עסקים</t>
  </si>
  <si>
    <t>סכום חודשי</t>
  </si>
  <si>
    <t xml:space="preserve">מדובר בהגדלת התקשרות לחוזה מס' חוזה 337/22 - 18.1.22 לאחר המשך עבודה עם היועץ הנ"ל שעמד בדרישות מחלקת רישוי עסקים על כן מבקשים להגדיל את חוזה העסקתו                                       </t>
  </si>
  <si>
    <t>החלטה מס'- 2023-32.1-18</t>
  </si>
  <si>
    <t xml:space="preserve">הגדלה-תכנון תנועה </t>
  </si>
  <si>
    <t>שמעון גיטליץ
מנהל אגף תשתיות</t>
  </si>
  <si>
    <t>אושר פה אחד
 הזמנות מעת לעת</t>
  </si>
  <si>
    <t xml:space="preserve">הגדלה מס' 1  חוזה 593-22 7.9.22 המשרדים רונן שכנר ולוי שטרק עברו וועדת התקשרות לתכנון תנועתי על פי תעריף.
חוזים אילו עומדים לפוג בסוף החודש.אנו כעת בהליך להוצאת מכרז פומבי לספק שירותים אילו.
הליך המכרז ייקח זמן ולכן אני מבקש להאריך את החוזים עד סוף השנה.  משרד לוי שטרק הודיע לנו כי אינו יכל לספק שירות זה יותר מאחר והם עמוסים בעבודה.
 נבקש הגדלה נוספת למשך כחצי שנה  החל מ- 01.08.2023-31.12.2023 לסכום 500 אלף ש''ח לתכנון תנועה ללא מיון לפי תכנית עבודה של מחלקת תנועה.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</si>
</sst>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quot;₪&quot;\ #,##0"/>
    <numFmt numFmtId="165" formatCode="&quot;₪&quot;\ #,##0.00"/>
    <numFmt numFmtId="166" formatCode="_(&quot;₪&quot;* #,##0.00_);_(&quot;₪&quot;* \(#,##0.00\);_(&quot;₪&quot;* &quot;-&quot;??_);_(@_)"/>
  </numFmts>
  <fonts count="15" x14ac:knownFonts="1">
    <font>
      <sz val="11"/>
      <color theme="1"/>
      <name val="Arial"/>
      <family val="2"/>
      <charset val="177"/>
      <scheme val="minor"/>
    </font>
    <font>
      <sz val="11"/>
      <color theme="1"/>
      <name val="Arial"/>
      <family val="2"/>
      <charset val="177"/>
      <scheme val="minor"/>
    </font>
    <font>
      <sz val="11"/>
      <color rgb="FF006100"/>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scheme val="minor"/>
    </font>
    <font>
      <sz val="10"/>
      <name val="Arial"/>
      <family val="2"/>
    </font>
    <font>
      <sz val="11"/>
      <name val="Arial"/>
      <family val="2"/>
      <scheme val="minor"/>
    </font>
    <font>
      <sz val="9"/>
      <name val="Arial"/>
      <family val="2"/>
    </font>
    <font>
      <b/>
      <sz val="9"/>
      <name val="Arial"/>
      <family val="2"/>
    </font>
    <font>
      <sz val="10"/>
      <name val="Arial"/>
      <family val="2"/>
      <scheme val="minor"/>
    </font>
    <font>
      <sz val="9"/>
      <name val="Arial"/>
      <family val="2"/>
      <scheme val="minor"/>
    </font>
    <font>
      <b/>
      <sz val="10"/>
      <name val="Arial"/>
      <family val="2"/>
      <scheme val="minor"/>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86">
    <xf numFmtId="0" fontId="0" fillId="0" borderId="0" xfId="0"/>
    <xf numFmtId="0" fontId="6" fillId="0" borderId="1" xfId="0" applyFont="1" applyBorder="1" applyAlignment="1">
      <alignment horizontal="center" vertical="center" wrapText="1" readingOrder="2"/>
    </xf>
    <xf numFmtId="164" fontId="6" fillId="0" borderId="1" xfId="0" applyNumberFormat="1" applyFont="1" applyBorder="1" applyAlignment="1">
      <alignment horizontal="center" vertical="center" wrapText="1" readingOrder="2"/>
    </xf>
    <xf numFmtId="164" fontId="6" fillId="0" borderId="1" xfId="0" applyNumberFormat="1" applyFont="1" applyBorder="1" applyAlignment="1">
      <alignment vertical="center" wrapText="1" readingOrder="2"/>
    </xf>
    <xf numFmtId="164" fontId="6" fillId="0" borderId="1" xfId="0" applyNumberFormat="1" applyFont="1" applyBorder="1" applyAlignment="1">
      <alignment horizontal="right" vertical="center" wrapText="1" readingOrder="2"/>
    </xf>
    <xf numFmtId="0" fontId="5" fillId="0" borderId="1" xfId="0" applyFont="1" applyBorder="1" applyAlignment="1">
      <alignment horizontal="center" vertical="center" wrapText="1" readingOrder="2"/>
    </xf>
    <xf numFmtId="0" fontId="8" fillId="0" borderId="1" xfId="0" applyFont="1" applyBorder="1" applyAlignment="1">
      <alignment horizontal="center" vertical="center" wrapText="1" readingOrder="2"/>
    </xf>
    <xf numFmtId="0" fontId="8" fillId="0" borderId="5" xfId="0" applyFont="1" applyBorder="1" applyAlignment="1">
      <alignment horizontal="center" vertical="center" wrapText="1" readingOrder="2"/>
    </xf>
    <xf numFmtId="0" fontId="10" fillId="0" borderId="1" xfId="0" applyFont="1" applyBorder="1" applyAlignment="1">
      <alignment horizontal="center" vertical="center" wrapText="1" readingOrder="2"/>
    </xf>
    <xf numFmtId="3" fontId="8" fillId="0" borderId="1" xfId="0" applyNumberFormat="1" applyFont="1" applyBorder="1" applyAlignment="1">
      <alignment horizontal="center" vertical="center" wrapText="1" readingOrder="2"/>
    </xf>
    <xf numFmtId="0" fontId="8" fillId="5" borderId="1" xfId="0" applyFont="1" applyFill="1" applyBorder="1" applyAlignment="1">
      <alignment horizontal="center" vertical="center" wrapText="1" readingOrder="2"/>
    </xf>
    <xf numFmtId="3" fontId="8" fillId="5" borderId="1" xfId="0" applyNumberFormat="1" applyFont="1" applyFill="1" applyBorder="1" applyAlignment="1">
      <alignment horizontal="center" vertical="center" wrapText="1" readingOrder="2"/>
    </xf>
    <xf numFmtId="165" fontId="8" fillId="5" borderId="1" xfId="0" applyNumberFormat="1" applyFont="1" applyFill="1" applyBorder="1" applyAlignment="1">
      <alignment horizontal="center" vertical="center" wrapText="1" readingOrder="2"/>
    </xf>
    <xf numFmtId="1" fontId="8" fillId="5" borderId="1" xfId="0" applyNumberFormat="1" applyFont="1" applyFill="1" applyBorder="1" applyAlignment="1">
      <alignment horizontal="center" vertical="center" wrapText="1" readingOrder="2"/>
    </xf>
    <xf numFmtId="0" fontId="11" fillId="0" borderId="1" xfId="0" applyFont="1" applyBorder="1" applyAlignment="1">
      <alignment horizontal="center" vertical="center" wrapText="1" readingOrder="2"/>
    </xf>
    <xf numFmtId="165" fontId="6" fillId="6" borderId="1" xfId="0" applyNumberFormat="1" applyFont="1" applyFill="1" applyBorder="1" applyAlignment="1">
      <alignment horizontal="center" vertical="center" wrapText="1" readingOrder="2"/>
    </xf>
    <xf numFmtId="14" fontId="8" fillId="0" borderId="1" xfId="0" applyNumberFormat="1" applyFont="1" applyBorder="1" applyAlignment="1">
      <alignment horizontal="center" vertical="center" wrapText="1" readingOrder="2"/>
    </xf>
    <xf numFmtId="0" fontId="8" fillId="0" borderId="5" xfId="1" applyNumberFormat="1" applyFont="1" applyFill="1" applyBorder="1" applyAlignment="1">
      <alignment horizontal="center" vertical="center" wrapText="1" readingOrder="2"/>
    </xf>
    <xf numFmtId="3" fontId="8" fillId="0" borderId="5" xfId="0" applyNumberFormat="1" applyFont="1" applyBorder="1" applyAlignment="1">
      <alignment horizontal="center" vertical="center" wrapText="1" readingOrder="2"/>
    </xf>
    <xf numFmtId="0" fontId="7" fillId="0" borderId="5" xfId="0" applyFont="1" applyBorder="1" applyAlignment="1">
      <alignment horizontal="center" readingOrder="2"/>
    </xf>
    <xf numFmtId="165" fontId="6" fillId="6" borderId="5" xfId="0" applyNumberFormat="1" applyFont="1" applyFill="1" applyBorder="1" applyAlignment="1">
      <alignment horizontal="center" vertical="center" wrapText="1" readingOrder="2"/>
    </xf>
    <xf numFmtId="3" fontId="8" fillId="8" borderId="1" xfId="0" applyNumberFormat="1" applyFont="1" applyFill="1" applyBorder="1" applyAlignment="1">
      <alignment horizontal="center" vertical="center" wrapText="1" readingOrder="2"/>
    </xf>
    <xf numFmtId="0" fontId="8" fillId="8" borderId="1" xfId="0" applyFont="1" applyFill="1" applyBorder="1" applyAlignment="1">
      <alignment horizontal="center" vertical="center" wrapText="1" readingOrder="2"/>
    </xf>
    <xf numFmtId="165" fontId="8" fillId="0" borderId="1" xfId="0" applyNumberFormat="1" applyFont="1" applyBorder="1" applyAlignment="1">
      <alignment horizontal="center" vertical="center" wrapText="1" readingOrder="2"/>
    </xf>
    <xf numFmtId="1" fontId="8" fillId="8" borderId="1" xfId="0" applyNumberFormat="1" applyFont="1" applyFill="1" applyBorder="1" applyAlignment="1">
      <alignment horizontal="center" vertical="center" wrapText="1" readingOrder="2"/>
    </xf>
    <xf numFmtId="1" fontId="8" fillId="0" borderId="1" xfId="0" applyNumberFormat="1" applyFont="1" applyBorder="1" applyAlignment="1">
      <alignment horizontal="center" vertical="center" wrapText="1" readingOrder="2"/>
    </xf>
    <xf numFmtId="165" fontId="8" fillId="8" borderId="1" xfId="0" applyNumberFormat="1" applyFont="1" applyFill="1" applyBorder="1" applyAlignment="1">
      <alignment horizontal="center" vertical="center" wrapText="1" readingOrder="2"/>
    </xf>
    <xf numFmtId="0" fontId="9" fillId="0" borderId="0" xfId="0" applyFont="1"/>
    <xf numFmtId="165" fontId="12" fillId="5" borderId="1" xfId="3" applyNumberFormat="1" applyFont="1" applyFill="1" applyBorder="1" applyAlignment="1">
      <alignment horizontal="center" vertical="center" wrapText="1" readingOrder="2"/>
    </xf>
    <xf numFmtId="0" fontId="12" fillId="5" borderId="1" xfId="3" applyNumberFormat="1" applyFont="1" applyFill="1" applyBorder="1" applyAlignment="1">
      <alignment horizontal="center" vertical="center" wrapText="1" readingOrder="2"/>
    </xf>
    <xf numFmtId="1" fontId="12" fillId="5" borderId="1" xfId="3" applyNumberFormat="1" applyFont="1" applyFill="1" applyBorder="1" applyAlignment="1">
      <alignment horizontal="center" vertical="center" wrapText="1" readingOrder="2"/>
    </xf>
    <xf numFmtId="165" fontId="13" fillId="5" borderId="1" xfId="3" applyNumberFormat="1" applyFont="1" applyFill="1" applyBorder="1" applyAlignment="1">
      <alignment horizontal="center" vertical="center" wrapText="1" readingOrder="2"/>
    </xf>
    <xf numFmtId="0" fontId="12" fillId="0" borderId="5" xfId="0" applyFont="1" applyBorder="1" applyAlignment="1">
      <alignment horizontal="center" vertical="center" wrapText="1" readingOrder="2"/>
    </xf>
    <xf numFmtId="0" fontId="9" fillId="0" borderId="5" xfId="0" applyFont="1" applyBorder="1" applyAlignment="1">
      <alignment horizontal="center"/>
    </xf>
    <xf numFmtId="0" fontId="12" fillId="0" borderId="1" xfId="3" applyFont="1" applyFill="1" applyBorder="1" applyAlignment="1">
      <alignment horizontal="center" vertical="center" wrapText="1" readingOrder="2"/>
    </xf>
    <xf numFmtId="3" fontId="12" fillId="0" borderId="1" xfId="3" applyNumberFormat="1" applyFont="1" applyFill="1" applyBorder="1" applyAlignment="1">
      <alignment horizontal="center" vertical="center" wrapText="1" readingOrder="2"/>
    </xf>
    <xf numFmtId="165" fontId="12" fillId="0" borderId="1" xfId="3" applyNumberFormat="1" applyFont="1" applyFill="1" applyBorder="1" applyAlignment="1">
      <alignment horizontal="center" vertical="center" wrapText="1" readingOrder="2"/>
    </xf>
    <xf numFmtId="165" fontId="13" fillId="8" borderId="1" xfId="3" applyNumberFormat="1" applyFont="1" applyFill="1" applyBorder="1" applyAlignment="1">
      <alignment horizontal="center" vertical="center" wrapText="1" readingOrder="2"/>
    </xf>
    <xf numFmtId="0" fontId="14" fillId="0" borderId="1" xfId="0" applyFont="1" applyBorder="1" applyAlignment="1">
      <alignment horizontal="center" vertical="center" wrapText="1"/>
    </xf>
    <xf numFmtId="166" fontId="9" fillId="0" borderId="1" xfId="2" applyNumberFormat="1" applyFont="1" applyFill="1" applyBorder="1" applyAlignment="1">
      <alignment horizontal="center" vertical="center" wrapText="1"/>
    </xf>
    <xf numFmtId="0" fontId="12" fillId="8" borderId="1" xfId="3" applyFont="1" applyFill="1" applyBorder="1" applyAlignment="1">
      <alignment horizontal="center" vertical="center" wrapText="1" readingOrder="2"/>
    </xf>
    <xf numFmtId="3" fontId="12" fillId="8" borderId="1" xfId="3" applyNumberFormat="1" applyFont="1" applyFill="1" applyBorder="1" applyAlignment="1">
      <alignment horizontal="center" vertical="center" wrapText="1" readingOrder="2"/>
    </xf>
    <xf numFmtId="165" fontId="12" fillId="8" borderId="1" xfId="3" applyNumberFormat="1" applyFont="1" applyFill="1" applyBorder="1" applyAlignment="1">
      <alignment horizontal="center" vertical="center" wrapText="1" readingOrder="2"/>
    </xf>
    <xf numFmtId="0" fontId="9" fillId="0" borderId="1" xfId="0" applyFont="1" applyBorder="1"/>
    <xf numFmtId="1" fontId="12" fillId="8" borderId="1" xfId="3" applyNumberFormat="1" applyFont="1" applyFill="1" applyBorder="1" applyAlignment="1">
      <alignment horizontal="center" vertical="center" wrapText="1" readingOrder="2"/>
    </xf>
    <xf numFmtId="165" fontId="13" fillId="0" borderId="1" xfId="3" applyNumberFormat="1" applyFont="1" applyFill="1" applyBorder="1" applyAlignment="1">
      <alignment horizontal="center" vertical="center" wrapText="1" readingOrder="2"/>
    </xf>
    <xf numFmtId="0" fontId="12" fillId="8" borderId="1" xfId="3" applyNumberFormat="1" applyFont="1" applyFill="1" applyBorder="1" applyAlignment="1">
      <alignment horizontal="center" vertical="center" wrapText="1" readingOrder="2"/>
    </xf>
    <xf numFmtId="2" fontId="12" fillId="5" borderId="1" xfId="3" applyNumberFormat="1" applyFont="1" applyFill="1" applyBorder="1" applyAlignment="1">
      <alignment horizontal="center" vertical="center" wrapText="1" readingOrder="2"/>
    </xf>
    <xf numFmtId="165" fontId="9" fillId="5" borderId="1" xfId="2" applyNumberFormat="1" applyFont="1" applyFill="1" applyBorder="1" applyAlignment="1">
      <alignment horizontal="center" vertical="center" wrapText="1" readingOrder="2"/>
    </xf>
    <xf numFmtId="0" fontId="9" fillId="5" borderId="1" xfId="2" applyNumberFormat="1" applyFont="1" applyFill="1" applyBorder="1" applyAlignment="1">
      <alignment horizontal="center" vertical="center" wrapText="1" readingOrder="2"/>
    </xf>
    <xf numFmtId="165" fontId="7" fillId="5" borderId="1" xfId="3" applyNumberFormat="1" applyFont="1" applyFill="1" applyBorder="1" applyAlignment="1">
      <alignment horizontal="center" vertical="center" wrapText="1"/>
    </xf>
    <xf numFmtId="1" fontId="9" fillId="5" borderId="1" xfId="2" applyNumberFormat="1" applyFont="1" applyFill="1" applyBorder="1" applyAlignment="1">
      <alignment horizontal="center" vertical="center" wrapText="1" readingOrder="2"/>
    </xf>
    <xf numFmtId="165" fontId="12" fillId="5" borderId="1" xfId="3" applyNumberFormat="1" applyFont="1" applyFill="1" applyBorder="1" applyAlignment="1">
      <alignment horizontal="center" vertical="center" wrapText="1"/>
    </xf>
    <xf numFmtId="49" fontId="6" fillId="7" borderId="2" xfId="0" applyNumberFormat="1" applyFont="1" applyFill="1" applyBorder="1" applyAlignment="1">
      <alignment horizontal="center" vertical="center" readingOrder="2"/>
    </xf>
    <xf numFmtId="49" fontId="6" fillId="7" borderId="3" xfId="0" applyNumberFormat="1" applyFont="1" applyFill="1" applyBorder="1" applyAlignment="1">
      <alignment horizontal="center" vertical="center" readingOrder="2"/>
    </xf>
    <xf numFmtId="49" fontId="6" fillId="7" borderId="4" xfId="0" applyNumberFormat="1" applyFont="1" applyFill="1" applyBorder="1" applyAlignment="1">
      <alignment horizontal="center" vertical="center" readingOrder="2"/>
    </xf>
    <xf numFmtId="0" fontId="6" fillId="0" borderId="1" xfId="0" applyFont="1" applyBorder="1" applyAlignment="1">
      <alignment horizontal="center" vertical="center" readingOrder="2"/>
    </xf>
    <xf numFmtId="0" fontId="5" fillId="0" borderId="2" xfId="0" applyFont="1" applyBorder="1" applyAlignment="1">
      <alignment horizontal="right" vertical="center" wrapText="1" readingOrder="2"/>
    </xf>
    <xf numFmtId="0" fontId="5" fillId="0" borderId="3" xfId="0" applyFont="1" applyBorder="1" applyAlignment="1">
      <alignment horizontal="right" vertical="center" wrapText="1" readingOrder="2"/>
    </xf>
    <xf numFmtId="0" fontId="5" fillId="0" borderId="4" xfId="0" applyFont="1" applyBorder="1" applyAlignment="1">
      <alignment horizontal="right" vertical="center" wrapText="1" readingOrder="2"/>
    </xf>
    <xf numFmtId="165" fontId="6" fillId="6" borderId="5" xfId="0" applyNumberFormat="1" applyFont="1" applyFill="1" applyBorder="1" applyAlignment="1">
      <alignment horizontal="center" vertical="center" wrapText="1" readingOrder="2"/>
    </xf>
    <xf numFmtId="165" fontId="6" fillId="6" borderId="6" xfId="0" applyNumberFormat="1" applyFont="1" applyFill="1" applyBorder="1" applyAlignment="1">
      <alignment horizontal="center" vertical="center" wrapText="1" readingOrder="2"/>
    </xf>
    <xf numFmtId="0" fontId="12" fillId="0" borderId="5" xfId="0" applyFont="1" applyBorder="1" applyAlignment="1">
      <alignment horizontal="center" vertical="center" wrapText="1" readingOrder="2"/>
    </xf>
    <xf numFmtId="0" fontId="12" fillId="0" borderId="6" xfId="0" applyFont="1" applyBorder="1" applyAlignment="1">
      <alignment horizontal="center" vertical="center" wrapText="1" readingOrder="2"/>
    </xf>
    <xf numFmtId="0" fontId="9" fillId="0" borderId="5" xfId="0" applyFont="1" applyBorder="1" applyAlignment="1">
      <alignment horizontal="center"/>
    </xf>
    <xf numFmtId="0" fontId="9" fillId="0" borderId="6" xfId="0" applyFont="1" applyBorder="1" applyAlignment="1">
      <alignment horizontal="center"/>
    </xf>
    <xf numFmtId="0" fontId="8" fillId="0" borderId="5" xfId="0" applyFont="1" applyBorder="1" applyAlignment="1">
      <alignment horizontal="center" vertical="center" wrapText="1" readingOrder="2"/>
    </xf>
    <xf numFmtId="0" fontId="8" fillId="0" borderId="6" xfId="0" applyFont="1" applyBorder="1" applyAlignment="1">
      <alignment horizontal="center" vertical="center" wrapText="1" readingOrder="2"/>
    </xf>
    <xf numFmtId="0" fontId="8" fillId="0" borderId="5" xfId="1" applyNumberFormat="1" applyFont="1" applyFill="1" applyBorder="1" applyAlignment="1">
      <alignment horizontal="center" vertical="center" wrapText="1" readingOrder="2"/>
    </xf>
    <xf numFmtId="0" fontId="8" fillId="0" borderId="6" xfId="1" applyNumberFormat="1" applyFont="1" applyFill="1" applyBorder="1" applyAlignment="1">
      <alignment horizontal="center" vertical="center" wrapText="1" readingOrder="2"/>
    </xf>
    <xf numFmtId="3" fontId="8" fillId="0" borderId="5" xfId="0" applyNumberFormat="1" applyFont="1" applyBorder="1" applyAlignment="1">
      <alignment horizontal="center" vertical="center" wrapText="1" readingOrder="2"/>
    </xf>
    <xf numFmtId="3" fontId="8" fillId="0" borderId="6" xfId="0" applyNumberFormat="1" applyFont="1" applyBorder="1" applyAlignment="1">
      <alignment horizontal="center" vertical="center" wrapText="1" readingOrder="2"/>
    </xf>
    <xf numFmtId="0" fontId="5" fillId="0" borderId="1" xfId="0" applyFont="1" applyBorder="1" applyAlignment="1">
      <alignment horizontal="center" vertical="center" wrapText="1" readingOrder="2"/>
    </xf>
    <xf numFmtId="0" fontId="7" fillId="0" borderId="5" xfId="0" applyFont="1" applyBorder="1" applyAlignment="1">
      <alignment horizontal="center" readingOrder="2"/>
    </xf>
    <xf numFmtId="0" fontId="7" fillId="0" borderId="6" xfId="0" applyFont="1" applyBorder="1" applyAlignment="1">
      <alignment horizontal="center" readingOrder="2"/>
    </xf>
    <xf numFmtId="0" fontId="5" fillId="0" borderId="5" xfId="0" applyFont="1" applyBorder="1" applyAlignment="1">
      <alignment horizontal="center" vertical="center" wrapText="1" readingOrder="2"/>
    </xf>
    <xf numFmtId="0" fontId="5" fillId="0" borderId="6" xfId="0" applyFont="1" applyBorder="1" applyAlignment="1">
      <alignment horizontal="center" vertical="center" wrapText="1" readingOrder="2"/>
    </xf>
    <xf numFmtId="0" fontId="9" fillId="0" borderId="1" xfId="0" applyFont="1" applyBorder="1" applyAlignment="1">
      <alignment horizontal="center"/>
    </xf>
    <xf numFmtId="0" fontId="8" fillId="0" borderId="7" xfId="0" applyFont="1" applyBorder="1" applyAlignment="1">
      <alignment horizontal="center" vertical="center" wrapText="1" readingOrder="2"/>
    </xf>
    <xf numFmtId="0" fontId="8" fillId="0" borderId="7" xfId="1" applyNumberFormat="1" applyFont="1" applyFill="1" applyBorder="1" applyAlignment="1">
      <alignment horizontal="center" vertical="center" wrapText="1" readingOrder="2"/>
    </xf>
    <xf numFmtId="0" fontId="5" fillId="0" borderId="1" xfId="0" applyFont="1" applyBorder="1" applyAlignment="1">
      <alignment horizontal="right" vertical="center" wrapText="1" readingOrder="2"/>
    </xf>
    <xf numFmtId="0" fontId="9" fillId="0" borderId="1" xfId="0" applyFont="1" applyBorder="1" applyAlignment="1">
      <alignment horizontal="center" readingOrder="2"/>
    </xf>
    <xf numFmtId="0" fontId="4" fillId="4" borderId="1" xfId="0" applyFont="1" applyFill="1" applyBorder="1" applyAlignment="1">
      <alignment horizontal="center" vertical="center" readingOrder="2"/>
    </xf>
    <xf numFmtId="0" fontId="5" fillId="4" borderId="1" xfId="0" applyFont="1" applyFill="1" applyBorder="1" applyAlignment="1">
      <alignment horizontal="right" vertical="center" wrapText="1" readingOrder="2"/>
    </xf>
    <xf numFmtId="0" fontId="6" fillId="0" borderId="1" xfId="0" applyFont="1" applyBorder="1" applyAlignment="1">
      <alignment horizontal="right" vertical="center" readingOrder="2"/>
    </xf>
    <xf numFmtId="0" fontId="5" fillId="0" borderId="1" xfId="0" applyFont="1" applyBorder="1" applyAlignment="1">
      <alignment horizontal="right" vertical="center" readingOrder="2"/>
    </xf>
  </cellXfs>
  <cellStyles count="4">
    <cellStyle name="Comma" xfId="1" builtinId="3"/>
    <cellStyle name="Normal" xfId="0" builtinId="0"/>
    <cellStyle name="טוב" xfId="2" builtinId="26"/>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493;&#1493;&#1506;&#1491;&#1514;%20&#1492;&#1514;&#1511;&#1513;&#1512;&#1493;&#1497;&#1493;&#1514;%20%20&#1492;&#1504;&#1491;&#1505;&#1492;\&#1488;&#1490;&#1507;%20&#1514;&#1513;&#1514;&#1497;&#1493;&#1514;\2023\&#1497;&#1493;&#1500;&#1497;%202023\&#1504;&#1491;&#1497;&#1492;\&#8207;&#8207;&#1504;&#1490;&#1497;&#1513;&#1493;&#1514;%20&#1496;&#1513;&#1512;&#1504;&#1497;&#1495;&#1493;&#1489;&#1505;&#1511;&#1497;-%20&#1491;&#1489;%20&#1492;&#1493;&#1494;\&#1504;&#1490;&#1497;&#1513;&#1493;&#1514;%20&#1496;&#1513;&#1512;&#1504;&#1497;&#1495;&#1493;&#1489;&#1505;&#1511;&#1497;-%20&#1491;&#1489;%20&#1492;&#1493;&#14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רשימות- נא לא לגעת"/>
      <sheetName val="בקשה להגדלת התקשרות יועץ"/>
      <sheetName val="בקשה להעסקת יועץ"/>
    </sheetNames>
    <sheetDataSet>
      <sheetData sheetId="0" refreshError="1"/>
      <sheetData sheetId="1" refreshError="1"/>
      <sheetData sheetId="2" refreshError="1">
        <row r="7">
          <cell r="B7" t="str">
            <v>נדיה בוגון- ס. מנהל אגף תשתיות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F79BA-77FA-4433-B393-9A36226B1714}">
  <dimension ref="A1:T99"/>
  <sheetViews>
    <sheetView rightToLeft="1" tabSelected="1" workbookViewId="0">
      <selection activeCell="B1" sqref="B1:T1"/>
    </sheetView>
  </sheetViews>
  <sheetFormatPr defaultColWidth="8.75" defaultRowHeight="14.25" x14ac:dyDescent="0.2"/>
  <cols>
    <col min="1" max="1" width="4.125" style="27" customWidth="1"/>
    <col min="2" max="2" width="18.875" style="27" customWidth="1"/>
    <col min="3" max="3" width="13.625" style="27" customWidth="1"/>
    <col min="4" max="4" width="14.5" style="27" customWidth="1"/>
    <col min="5" max="5" width="14.75" style="27" customWidth="1"/>
    <col min="6" max="6" width="8.75" style="27"/>
    <col min="7" max="7" width="15.125" style="27" customWidth="1"/>
    <col min="8" max="8" width="8" style="27" customWidth="1"/>
    <col min="9" max="9" width="13.125" style="27" customWidth="1"/>
    <col min="10" max="10" width="14.5" style="27" customWidth="1"/>
    <col min="11" max="11" width="15.375" style="27" customWidth="1"/>
    <col min="12" max="12" width="13.125" style="27" customWidth="1"/>
    <col min="13" max="13" width="15.5" style="27" customWidth="1"/>
    <col min="14" max="14" width="13.25" style="27" customWidth="1"/>
    <col min="15" max="15" width="14.25" style="27" customWidth="1"/>
    <col min="16" max="16" width="11.75" style="27" customWidth="1"/>
    <col min="17" max="17" width="8.75" style="27"/>
    <col min="18" max="18" width="17.375" style="27" customWidth="1"/>
    <col min="19" max="19" width="11.25" style="27" customWidth="1"/>
    <col min="20" max="20" width="9.625" style="27" customWidth="1"/>
    <col min="21" max="16384" width="8.75" style="27"/>
  </cols>
  <sheetData>
    <row r="1" spans="1:20" ht="20.25" x14ac:dyDescent="0.2">
      <c r="A1" s="81"/>
      <c r="B1" s="82" t="s">
        <v>49</v>
      </c>
      <c r="C1" s="82"/>
      <c r="D1" s="82"/>
      <c r="E1" s="82"/>
      <c r="F1" s="82"/>
      <c r="G1" s="82"/>
      <c r="H1" s="82"/>
      <c r="I1" s="82"/>
      <c r="J1" s="82"/>
      <c r="K1" s="82"/>
      <c r="L1" s="82"/>
      <c r="M1" s="82"/>
      <c r="N1" s="82"/>
      <c r="O1" s="82"/>
      <c r="P1" s="82"/>
      <c r="Q1" s="82"/>
      <c r="R1" s="82"/>
      <c r="S1" s="82"/>
      <c r="T1" s="82"/>
    </row>
    <row r="2" spans="1:20" x14ac:dyDescent="0.2">
      <c r="A2" s="81"/>
      <c r="B2" s="83" t="s">
        <v>34</v>
      </c>
      <c r="C2" s="83"/>
      <c r="D2" s="83"/>
      <c r="E2" s="83"/>
      <c r="F2" s="83"/>
      <c r="G2" s="83"/>
      <c r="H2" s="83"/>
      <c r="I2" s="83"/>
      <c r="J2" s="83"/>
      <c r="K2" s="83"/>
      <c r="L2" s="83"/>
      <c r="M2" s="83"/>
      <c r="N2" s="83"/>
      <c r="O2" s="83"/>
      <c r="P2" s="83"/>
      <c r="Q2" s="83"/>
      <c r="R2" s="83"/>
      <c r="S2" s="83"/>
      <c r="T2" s="83"/>
    </row>
    <row r="3" spans="1:20" ht="15.75" x14ac:dyDescent="0.2">
      <c r="A3" s="81"/>
      <c r="B3" s="84" t="s">
        <v>0</v>
      </c>
      <c r="C3" s="84"/>
      <c r="D3" s="84"/>
      <c r="E3" s="84"/>
      <c r="F3" s="84"/>
      <c r="G3" s="84"/>
      <c r="H3" s="84"/>
      <c r="I3" s="84"/>
      <c r="J3" s="84"/>
      <c r="K3" s="84"/>
      <c r="L3" s="84"/>
      <c r="M3" s="84"/>
      <c r="N3" s="84"/>
      <c r="O3" s="84"/>
      <c r="P3" s="84"/>
      <c r="Q3" s="84"/>
      <c r="R3" s="84"/>
      <c r="S3" s="84"/>
      <c r="T3" s="84"/>
    </row>
    <row r="4" spans="1:20" x14ac:dyDescent="0.2">
      <c r="A4" s="81"/>
      <c r="B4" s="85" t="s">
        <v>1</v>
      </c>
      <c r="C4" s="85"/>
      <c r="D4" s="85"/>
      <c r="E4" s="85"/>
      <c r="F4" s="85"/>
      <c r="G4" s="85"/>
      <c r="H4" s="85"/>
      <c r="I4" s="85"/>
      <c r="J4" s="85"/>
      <c r="K4" s="85"/>
      <c r="L4" s="85"/>
      <c r="M4" s="85"/>
      <c r="N4" s="85"/>
      <c r="O4" s="85"/>
      <c r="P4" s="85"/>
      <c r="Q4" s="85"/>
      <c r="R4" s="85"/>
      <c r="S4" s="85"/>
      <c r="T4" s="85"/>
    </row>
    <row r="5" spans="1:20" x14ac:dyDescent="0.2">
      <c r="A5" s="81"/>
      <c r="B5" s="85" t="s">
        <v>2</v>
      </c>
      <c r="C5" s="85"/>
      <c r="D5" s="85"/>
      <c r="E5" s="85"/>
      <c r="F5" s="85"/>
      <c r="G5" s="85"/>
      <c r="H5" s="85"/>
      <c r="I5" s="85"/>
      <c r="J5" s="85"/>
      <c r="K5" s="85"/>
      <c r="L5" s="85"/>
      <c r="M5" s="85"/>
      <c r="N5" s="85"/>
      <c r="O5" s="85"/>
      <c r="P5" s="85"/>
      <c r="Q5" s="85"/>
      <c r="R5" s="85"/>
      <c r="S5" s="85"/>
      <c r="T5" s="85"/>
    </row>
    <row r="6" spans="1:20" ht="78.75" x14ac:dyDescent="0.2">
      <c r="A6" s="81"/>
      <c r="B6" s="1" t="s">
        <v>3</v>
      </c>
      <c r="C6" s="1" t="s">
        <v>4</v>
      </c>
      <c r="D6" s="1" t="s">
        <v>5</v>
      </c>
      <c r="E6" s="1" t="s">
        <v>6</v>
      </c>
      <c r="F6" s="1" t="s">
        <v>7</v>
      </c>
      <c r="G6" s="1" t="s">
        <v>8</v>
      </c>
      <c r="H6" s="1" t="s">
        <v>9</v>
      </c>
      <c r="I6" s="1" t="s">
        <v>10</v>
      </c>
      <c r="J6" s="1" t="s">
        <v>11</v>
      </c>
      <c r="K6" s="1" t="s">
        <v>12</v>
      </c>
      <c r="L6" s="2" t="s">
        <v>13</v>
      </c>
      <c r="M6" s="3" t="s">
        <v>14</v>
      </c>
      <c r="N6" s="4" t="s">
        <v>15</v>
      </c>
      <c r="O6" s="1" t="s">
        <v>16</v>
      </c>
      <c r="P6" s="1" t="s">
        <v>17</v>
      </c>
      <c r="Q6" s="1" t="s">
        <v>18</v>
      </c>
      <c r="R6" s="5" t="s">
        <v>19</v>
      </c>
      <c r="S6" s="5" t="s">
        <v>20</v>
      </c>
      <c r="T6" s="1" t="s">
        <v>21</v>
      </c>
    </row>
    <row r="7" spans="1:20" ht="15.75" x14ac:dyDescent="0.2">
      <c r="A7" s="53" t="s">
        <v>50</v>
      </c>
      <c r="B7" s="54"/>
      <c r="C7" s="54"/>
      <c r="D7" s="54"/>
      <c r="E7" s="54"/>
      <c r="F7" s="54"/>
      <c r="G7" s="54"/>
      <c r="H7" s="54"/>
      <c r="I7" s="54"/>
      <c r="J7" s="54"/>
      <c r="K7" s="54"/>
      <c r="L7" s="54"/>
      <c r="M7" s="54"/>
      <c r="N7" s="54"/>
      <c r="O7" s="54"/>
      <c r="P7" s="54"/>
      <c r="Q7" s="54"/>
      <c r="R7" s="54"/>
      <c r="S7" s="54"/>
      <c r="T7" s="55"/>
    </row>
    <row r="8" spans="1:20" ht="30" customHeight="1" x14ac:dyDescent="0.2">
      <c r="A8" s="56">
        <v>1</v>
      </c>
      <c r="B8" s="66" t="s">
        <v>40</v>
      </c>
      <c r="C8" s="66" t="s">
        <v>25</v>
      </c>
      <c r="D8" s="68" t="s">
        <v>41</v>
      </c>
      <c r="E8" s="70" t="s">
        <v>45</v>
      </c>
      <c r="F8" s="70" t="s">
        <v>27</v>
      </c>
      <c r="G8" s="28" t="s">
        <v>46</v>
      </c>
      <c r="H8" s="28" t="s">
        <v>29</v>
      </c>
      <c r="I8" s="29">
        <v>100</v>
      </c>
      <c r="J8" s="28" t="s">
        <v>23</v>
      </c>
      <c r="K8" s="28">
        <v>48000</v>
      </c>
      <c r="L8" s="30">
        <v>1</v>
      </c>
      <c r="M8" s="31">
        <f>L8*K8</f>
        <v>48000</v>
      </c>
      <c r="N8" s="28">
        <f>M8*117/100</f>
        <v>56160</v>
      </c>
      <c r="O8" s="75" t="s">
        <v>30</v>
      </c>
      <c r="P8" s="75" t="s">
        <v>51</v>
      </c>
      <c r="Q8" s="73"/>
      <c r="R8" s="60">
        <f t="shared" ref="R8:R10" si="0">N8</f>
        <v>56160</v>
      </c>
      <c r="S8" s="62" t="s">
        <v>22</v>
      </c>
      <c r="T8" s="64"/>
    </row>
    <row r="9" spans="1:20" ht="36.75" customHeight="1" x14ac:dyDescent="0.2">
      <c r="A9" s="56"/>
      <c r="B9" s="67"/>
      <c r="C9" s="67"/>
      <c r="D9" s="69"/>
      <c r="E9" s="71"/>
      <c r="F9" s="71"/>
      <c r="G9" s="34" t="s">
        <v>47</v>
      </c>
      <c r="H9" s="34" t="s">
        <v>29</v>
      </c>
      <c r="I9" s="35">
        <v>97</v>
      </c>
      <c r="J9" s="23" t="s">
        <v>23</v>
      </c>
      <c r="K9" s="36">
        <v>50000</v>
      </c>
      <c r="L9" s="9">
        <v>1</v>
      </c>
      <c r="M9" s="37">
        <f t="shared" ref="M9:M10" si="1">L9*K9</f>
        <v>50000</v>
      </c>
      <c r="N9" s="36">
        <f t="shared" ref="N9:N10" si="2">M9*117/100</f>
        <v>58500</v>
      </c>
      <c r="O9" s="76"/>
      <c r="P9" s="76"/>
      <c r="Q9" s="74"/>
      <c r="R9" s="61">
        <f t="shared" si="0"/>
        <v>58500</v>
      </c>
      <c r="S9" s="63"/>
      <c r="T9" s="65"/>
    </row>
    <row r="10" spans="1:20" ht="31.5" customHeight="1" x14ac:dyDescent="0.2">
      <c r="A10" s="56"/>
      <c r="B10" s="67"/>
      <c r="C10" s="67"/>
      <c r="D10" s="69"/>
      <c r="E10" s="71"/>
      <c r="F10" s="71"/>
      <c r="G10" s="6" t="s">
        <v>48</v>
      </c>
      <c r="H10" s="6" t="s">
        <v>29</v>
      </c>
      <c r="I10" s="9">
        <v>97</v>
      </c>
      <c r="J10" s="23" t="s">
        <v>23</v>
      </c>
      <c r="K10" s="36">
        <v>50000</v>
      </c>
      <c r="L10" s="9">
        <v>1</v>
      </c>
      <c r="M10" s="37">
        <f t="shared" si="1"/>
        <v>50000</v>
      </c>
      <c r="N10" s="36">
        <f t="shared" si="2"/>
        <v>58500</v>
      </c>
      <c r="O10" s="76"/>
      <c r="P10" s="76"/>
      <c r="Q10" s="74"/>
      <c r="R10" s="61">
        <f t="shared" si="0"/>
        <v>58500</v>
      </c>
      <c r="S10" s="63"/>
      <c r="T10" s="65"/>
    </row>
    <row r="11" spans="1:20" x14ac:dyDescent="0.2">
      <c r="A11" s="56"/>
      <c r="B11" s="57" t="s">
        <v>52</v>
      </c>
      <c r="C11" s="58"/>
      <c r="D11" s="58"/>
      <c r="E11" s="58"/>
      <c r="F11" s="58"/>
      <c r="G11" s="58"/>
      <c r="H11" s="58"/>
      <c r="I11" s="58"/>
      <c r="J11" s="58"/>
      <c r="K11" s="58"/>
      <c r="L11" s="58"/>
      <c r="M11" s="58"/>
      <c r="N11" s="58"/>
      <c r="O11" s="58"/>
      <c r="P11" s="58"/>
      <c r="Q11" s="58"/>
      <c r="R11" s="58"/>
      <c r="S11" s="58"/>
      <c r="T11" s="59"/>
    </row>
    <row r="12" spans="1:20" ht="15.75" x14ac:dyDescent="0.2">
      <c r="A12" s="53" t="s">
        <v>53</v>
      </c>
      <c r="B12" s="54"/>
      <c r="C12" s="54"/>
      <c r="D12" s="54"/>
      <c r="E12" s="54"/>
      <c r="F12" s="54"/>
      <c r="G12" s="54"/>
      <c r="H12" s="54"/>
      <c r="I12" s="54"/>
      <c r="J12" s="54"/>
      <c r="K12" s="54"/>
      <c r="L12" s="54"/>
      <c r="M12" s="54"/>
      <c r="N12" s="54"/>
      <c r="O12" s="54"/>
      <c r="P12" s="54"/>
      <c r="Q12" s="54"/>
      <c r="R12" s="54"/>
      <c r="S12" s="54"/>
      <c r="T12" s="55"/>
    </row>
    <row r="13" spans="1:20" ht="71.25" customHeight="1" x14ac:dyDescent="0.2">
      <c r="A13" s="56">
        <v>2</v>
      </c>
      <c r="B13" s="6" t="s">
        <v>54</v>
      </c>
      <c r="C13" s="8" t="s">
        <v>25</v>
      </c>
      <c r="D13" s="8">
        <v>2490072950</v>
      </c>
      <c r="E13" s="9" t="s">
        <v>45</v>
      </c>
      <c r="F13" s="9" t="s">
        <v>27</v>
      </c>
      <c r="G13" s="10" t="s">
        <v>55</v>
      </c>
      <c r="H13" s="10" t="s">
        <v>29</v>
      </c>
      <c r="I13" s="11">
        <v>100</v>
      </c>
      <c r="J13" s="12" t="s">
        <v>23</v>
      </c>
      <c r="K13" s="28">
        <v>200000</v>
      </c>
      <c r="L13" s="13">
        <v>1</v>
      </c>
      <c r="M13" s="31">
        <f>L13*K13</f>
        <v>200000</v>
      </c>
      <c r="N13" s="28">
        <f>M13*117/100</f>
        <v>234000</v>
      </c>
      <c r="O13" s="38" t="s">
        <v>30</v>
      </c>
      <c r="P13" s="5" t="s">
        <v>56</v>
      </c>
      <c r="Q13" s="14"/>
      <c r="R13" s="15">
        <f>N13</f>
        <v>234000</v>
      </c>
      <c r="S13" s="16"/>
      <c r="T13" s="39"/>
    </row>
    <row r="14" spans="1:20" ht="27" customHeight="1" x14ac:dyDescent="0.2">
      <c r="A14" s="56"/>
      <c r="B14" s="80" t="s">
        <v>57</v>
      </c>
      <c r="C14" s="80"/>
      <c r="D14" s="80"/>
      <c r="E14" s="80"/>
      <c r="F14" s="80"/>
      <c r="G14" s="80"/>
      <c r="H14" s="80"/>
      <c r="I14" s="80"/>
      <c r="J14" s="80"/>
      <c r="K14" s="80"/>
      <c r="L14" s="80"/>
      <c r="M14" s="80"/>
      <c r="N14" s="80"/>
      <c r="O14" s="80"/>
      <c r="P14" s="80"/>
      <c r="Q14" s="80"/>
      <c r="R14" s="80"/>
      <c r="S14" s="80"/>
      <c r="T14" s="80"/>
    </row>
    <row r="15" spans="1:20" ht="15.75" x14ac:dyDescent="0.2">
      <c r="A15" s="53" t="s">
        <v>58</v>
      </c>
      <c r="B15" s="54"/>
      <c r="C15" s="54"/>
      <c r="D15" s="54"/>
      <c r="E15" s="54"/>
      <c r="F15" s="54"/>
      <c r="G15" s="54"/>
      <c r="H15" s="54"/>
      <c r="I15" s="54"/>
      <c r="J15" s="54"/>
      <c r="K15" s="54"/>
      <c r="L15" s="54"/>
      <c r="M15" s="54"/>
      <c r="N15" s="54"/>
      <c r="O15" s="54"/>
      <c r="P15" s="54"/>
      <c r="Q15" s="54"/>
      <c r="R15" s="54"/>
      <c r="S15" s="54"/>
      <c r="T15" s="55"/>
    </row>
    <row r="16" spans="1:20" ht="33" customHeight="1" x14ac:dyDescent="0.2">
      <c r="A16" s="56">
        <v>3</v>
      </c>
      <c r="B16" s="66" t="s">
        <v>59</v>
      </c>
      <c r="C16" s="66" t="str">
        <f>'[1]בקשה להעסקת יועץ'!$B$7</f>
        <v>נדיה בוגון- ס. מנהל אגף תשתיות</v>
      </c>
      <c r="D16" s="68">
        <v>23009</v>
      </c>
      <c r="E16" s="70" t="s">
        <v>44</v>
      </c>
      <c r="F16" s="70" t="s">
        <v>27</v>
      </c>
      <c r="G16" s="28" t="s">
        <v>60</v>
      </c>
      <c r="H16" s="28" t="s">
        <v>29</v>
      </c>
      <c r="I16" s="29">
        <v>100</v>
      </c>
      <c r="J16" s="28" t="s">
        <v>23</v>
      </c>
      <c r="K16" s="28">
        <v>1000</v>
      </c>
      <c r="L16" s="30">
        <v>1</v>
      </c>
      <c r="M16" s="31">
        <f>L16*K16</f>
        <v>1000</v>
      </c>
      <c r="N16" s="28">
        <f>M16*1.17</f>
        <v>1170</v>
      </c>
      <c r="O16" s="75" t="s">
        <v>30</v>
      </c>
      <c r="P16" s="75" t="s">
        <v>61</v>
      </c>
      <c r="Q16" s="73"/>
      <c r="R16" s="60">
        <f>N16*(100-Q16)/100</f>
        <v>1170</v>
      </c>
      <c r="S16" s="62" t="s">
        <v>22</v>
      </c>
      <c r="T16" s="64"/>
    </row>
    <row r="17" spans="1:20" ht="23.25" customHeight="1" x14ac:dyDescent="0.2">
      <c r="A17" s="56"/>
      <c r="B17" s="67"/>
      <c r="C17" s="67"/>
      <c r="D17" s="69"/>
      <c r="E17" s="71"/>
      <c r="F17" s="71"/>
      <c r="G17" s="40" t="s">
        <v>62</v>
      </c>
      <c r="H17" s="40" t="s">
        <v>29</v>
      </c>
      <c r="I17" s="41">
        <v>35</v>
      </c>
      <c r="J17" s="42" t="s">
        <v>23</v>
      </c>
      <c r="K17" s="42">
        <v>15000</v>
      </c>
      <c r="L17" s="21">
        <v>1</v>
      </c>
      <c r="M17" s="37">
        <f t="shared" ref="M17:M18" si="3">L17*K17</f>
        <v>15000</v>
      </c>
      <c r="N17" s="42">
        <f t="shared" ref="N17:N18" si="4">M17*1.17</f>
        <v>17550</v>
      </c>
      <c r="O17" s="76"/>
      <c r="P17" s="76"/>
      <c r="Q17" s="74"/>
      <c r="R17" s="61"/>
      <c r="S17" s="63"/>
      <c r="T17" s="65"/>
    </row>
    <row r="18" spans="1:20" ht="34.5" customHeight="1" x14ac:dyDescent="0.2">
      <c r="A18" s="56"/>
      <c r="B18" s="67"/>
      <c r="C18" s="78"/>
      <c r="D18" s="79"/>
      <c r="E18" s="71"/>
      <c r="F18" s="71"/>
      <c r="G18" s="22" t="s">
        <v>63</v>
      </c>
      <c r="H18" s="22" t="s">
        <v>29</v>
      </c>
      <c r="I18" s="21">
        <v>35</v>
      </c>
      <c r="J18" s="42" t="s">
        <v>23</v>
      </c>
      <c r="K18" s="42">
        <v>14200</v>
      </c>
      <c r="L18" s="21">
        <v>1</v>
      </c>
      <c r="M18" s="37">
        <f t="shared" si="3"/>
        <v>14200</v>
      </c>
      <c r="N18" s="42">
        <f t="shared" si="4"/>
        <v>16614</v>
      </c>
      <c r="O18" s="76"/>
      <c r="P18" s="76"/>
      <c r="Q18" s="74"/>
      <c r="R18" s="61"/>
      <c r="S18" s="63"/>
      <c r="T18" s="65"/>
    </row>
    <row r="19" spans="1:20" ht="90" customHeight="1" x14ac:dyDescent="0.2">
      <c r="A19" s="56"/>
      <c r="B19" s="57" t="s">
        <v>64</v>
      </c>
      <c r="C19" s="58"/>
      <c r="D19" s="58"/>
      <c r="E19" s="58"/>
      <c r="F19" s="58"/>
      <c r="G19" s="58"/>
      <c r="H19" s="58"/>
      <c r="I19" s="58"/>
      <c r="J19" s="58"/>
      <c r="K19" s="58"/>
      <c r="L19" s="58"/>
      <c r="M19" s="58"/>
      <c r="N19" s="58"/>
      <c r="O19" s="58"/>
      <c r="P19" s="58"/>
      <c r="Q19" s="58"/>
      <c r="R19" s="58"/>
      <c r="S19" s="58"/>
      <c r="T19" s="59"/>
    </row>
    <row r="20" spans="1:20" ht="15.75" x14ac:dyDescent="0.2">
      <c r="A20" s="53" t="s">
        <v>65</v>
      </c>
      <c r="B20" s="54"/>
      <c r="C20" s="54"/>
      <c r="D20" s="54"/>
      <c r="E20" s="54"/>
      <c r="F20" s="54"/>
      <c r="G20" s="54"/>
      <c r="H20" s="54"/>
      <c r="I20" s="54"/>
      <c r="J20" s="54"/>
      <c r="K20" s="54"/>
      <c r="L20" s="54"/>
      <c r="M20" s="54"/>
      <c r="N20" s="54"/>
      <c r="O20" s="54"/>
      <c r="P20" s="54"/>
      <c r="Q20" s="54"/>
      <c r="R20" s="54"/>
      <c r="S20" s="54"/>
      <c r="T20" s="55"/>
    </row>
    <row r="21" spans="1:20" ht="68.45" customHeight="1" x14ac:dyDescent="0.2">
      <c r="A21" s="56">
        <v>4</v>
      </c>
      <c r="B21" s="66" t="s">
        <v>66</v>
      </c>
      <c r="C21" s="66" t="str">
        <f>'[1]בקשה להעסקת יועץ'!$B$7</f>
        <v>נדיה בוגון- ס. מנהל אגף תשתיות</v>
      </c>
      <c r="D21" s="68">
        <v>23009</v>
      </c>
      <c r="E21" s="70" t="s">
        <v>44</v>
      </c>
      <c r="F21" s="70" t="s">
        <v>27</v>
      </c>
      <c r="G21" s="28" t="s">
        <v>60</v>
      </c>
      <c r="H21" s="28" t="s">
        <v>29</v>
      </c>
      <c r="I21" s="29">
        <v>100</v>
      </c>
      <c r="J21" s="28" t="s">
        <v>23</v>
      </c>
      <c r="K21" s="28">
        <v>1000</v>
      </c>
      <c r="L21" s="30">
        <v>1</v>
      </c>
      <c r="M21" s="31">
        <f>L21*K21</f>
        <v>1000</v>
      </c>
      <c r="N21" s="28">
        <f>M21*1.17</f>
        <v>1170</v>
      </c>
      <c r="O21" s="75" t="s">
        <v>30</v>
      </c>
      <c r="P21" s="75" t="s">
        <v>31</v>
      </c>
      <c r="Q21" s="73"/>
      <c r="R21" s="60">
        <f>N21*(100-Q21)/100</f>
        <v>1170</v>
      </c>
      <c r="S21" s="62" t="s">
        <v>22</v>
      </c>
      <c r="T21" s="64"/>
    </row>
    <row r="22" spans="1:20" ht="34.5" customHeight="1" x14ac:dyDescent="0.2">
      <c r="A22" s="56"/>
      <c r="B22" s="67"/>
      <c r="C22" s="67"/>
      <c r="D22" s="69"/>
      <c r="E22" s="71"/>
      <c r="F22" s="71"/>
      <c r="G22" s="34" t="s">
        <v>62</v>
      </c>
      <c r="H22" s="34" t="s">
        <v>29</v>
      </c>
      <c r="I22" s="35">
        <v>36</v>
      </c>
      <c r="J22" s="23" t="s">
        <v>23</v>
      </c>
      <c r="K22" s="36">
        <v>11000</v>
      </c>
      <c r="L22" s="9">
        <v>1</v>
      </c>
      <c r="M22" s="37">
        <f t="shared" ref="M22:M23" si="5">L22*K22</f>
        <v>11000</v>
      </c>
      <c r="N22" s="36">
        <f t="shared" ref="N22:N23" si="6">M22*1.17</f>
        <v>12870</v>
      </c>
      <c r="O22" s="76"/>
      <c r="P22" s="76"/>
      <c r="Q22" s="74"/>
      <c r="R22" s="61"/>
      <c r="S22" s="63"/>
      <c r="T22" s="65"/>
    </row>
    <row r="23" spans="1:20" ht="24" customHeight="1" x14ac:dyDescent="0.2">
      <c r="A23" s="56"/>
      <c r="B23" s="67"/>
      <c r="C23" s="78"/>
      <c r="D23" s="79"/>
      <c r="E23" s="71"/>
      <c r="F23" s="71"/>
      <c r="G23" s="6" t="s">
        <v>63</v>
      </c>
      <c r="H23" s="6" t="s">
        <v>29</v>
      </c>
      <c r="I23" s="9">
        <v>36</v>
      </c>
      <c r="J23" s="23" t="s">
        <v>23</v>
      </c>
      <c r="K23" s="36">
        <v>11500</v>
      </c>
      <c r="L23" s="9">
        <v>1</v>
      </c>
      <c r="M23" s="37">
        <f t="shared" si="5"/>
        <v>11500</v>
      </c>
      <c r="N23" s="36">
        <f t="shared" si="6"/>
        <v>13455</v>
      </c>
      <c r="O23" s="76"/>
      <c r="P23" s="76"/>
      <c r="Q23" s="74"/>
      <c r="R23" s="61"/>
      <c r="S23" s="63"/>
      <c r="T23" s="65"/>
    </row>
    <row r="24" spans="1:20" ht="53.45" customHeight="1" x14ac:dyDescent="0.2">
      <c r="A24" s="56"/>
      <c r="B24" s="57" t="s">
        <v>67</v>
      </c>
      <c r="C24" s="58"/>
      <c r="D24" s="58"/>
      <c r="E24" s="58"/>
      <c r="F24" s="58"/>
      <c r="G24" s="58"/>
      <c r="H24" s="58"/>
      <c r="I24" s="58"/>
      <c r="J24" s="58"/>
      <c r="K24" s="58"/>
      <c r="L24" s="58"/>
      <c r="M24" s="58"/>
      <c r="N24" s="58"/>
      <c r="O24" s="58"/>
      <c r="P24" s="58"/>
      <c r="Q24" s="58"/>
      <c r="R24" s="58"/>
      <c r="S24" s="58"/>
      <c r="T24" s="59"/>
    </row>
    <row r="25" spans="1:20" ht="15.75" x14ac:dyDescent="0.2">
      <c r="A25" s="53" t="s">
        <v>68</v>
      </c>
      <c r="B25" s="54"/>
      <c r="C25" s="54"/>
      <c r="D25" s="54"/>
      <c r="E25" s="54"/>
      <c r="F25" s="54"/>
      <c r="G25" s="54"/>
      <c r="H25" s="54"/>
      <c r="I25" s="54"/>
      <c r="J25" s="54"/>
      <c r="K25" s="54"/>
      <c r="L25" s="54"/>
      <c r="M25" s="54"/>
      <c r="N25" s="54"/>
      <c r="O25" s="54"/>
      <c r="P25" s="54"/>
      <c r="Q25" s="54"/>
      <c r="R25" s="54"/>
      <c r="S25" s="54"/>
      <c r="T25" s="55"/>
    </row>
    <row r="26" spans="1:20" ht="23.25" customHeight="1" x14ac:dyDescent="0.2">
      <c r="A26" s="56">
        <v>5</v>
      </c>
      <c r="B26" s="66" t="s">
        <v>69</v>
      </c>
      <c r="C26" s="66" t="s">
        <v>70</v>
      </c>
      <c r="D26" s="68">
        <v>23009</v>
      </c>
      <c r="E26" s="70" t="s">
        <v>36</v>
      </c>
      <c r="F26" s="70" t="s">
        <v>27</v>
      </c>
      <c r="G26" s="28" t="s">
        <v>71</v>
      </c>
      <c r="H26" s="28" t="s">
        <v>29</v>
      </c>
      <c r="I26" s="10">
        <v>100</v>
      </c>
      <c r="J26" s="28" t="s">
        <v>23</v>
      </c>
      <c r="K26" s="12">
        <v>8750</v>
      </c>
      <c r="L26" s="30">
        <v>1</v>
      </c>
      <c r="M26" s="31">
        <f>L26*K26</f>
        <v>8750</v>
      </c>
      <c r="N26" s="28">
        <f>M26*1.17</f>
        <v>10237.5</v>
      </c>
      <c r="O26" s="75" t="s">
        <v>30</v>
      </c>
      <c r="P26" s="75" t="s">
        <v>31</v>
      </c>
      <c r="Q26" s="73"/>
      <c r="R26" s="60">
        <f>N26*(100-Q26)/100</f>
        <v>10237.5</v>
      </c>
      <c r="S26" s="62" t="s">
        <v>22</v>
      </c>
      <c r="T26" s="64"/>
    </row>
    <row r="27" spans="1:20" ht="23.25" customHeight="1" x14ac:dyDescent="0.2">
      <c r="A27" s="56"/>
      <c r="B27" s="67"/>
      <c r="C27" s="67"/>
      <c r="D27" s="69"/>
      <c r="E27" s="71"/>
      <c r="F27" s="71"/>
      <c r="G27" s="34" t="s">
        <v>72</v>
      </c>
      <c r="H27" s="34" t="s">
        <v>29</v>
      </c>
      <c r="I27" s="35">
        <v>81</v>
      </c>
      <c r="J27" s="42" t="s">
        <v>23</v>
      </c>
      <c r="K27" s="42">
        <v>11980</v>
      </c>
      <c r="L27" s="21">
        <v>1</v>
      </c>
      <c r="M27" s="37">
        <f t="shared" ref="M27:M28" si="7">L27*K27</f>
        <v>11980</v>
      </c>
      <c r="N27" s="36">
        <f t="shared" ref="N27:N28" si="8">M27*1.17</f>
        <v>14016.599999999999</v>
      </c>
      <c r="O27" s="76"/>
      <c r="P27" s="76"/>
      <c r="Q27" s="74"/>
      <c r="R27" s="61"/>
      <c r="S27" s="63"/>
      <c r="T27" s="65"/>
    </row>
    <row r="28" spans="1:20" ht="25.5" x14ac:dyDescent="0.2">
      <c r="A28" s="56"/>
      <c r="B28" s="67"/>
      <c r="C28" s="67"/>
      <c r="D28" s="69"/>
      <c r="E28" s="71"/>
      <c r="F28" s="71"/>
      <c r="G28" s="34" t="s">
        <v>73</v>
      </c>
      <c r="H28" s="34" t="s">
        <v>29</v>
      </c>
      <c r="I28" s="35">
        <v>64</v>
      </c>
      <c r="J28" s="42" t="s">
        <v>23</v>
      </c>
      <c r="K28" s="42">
        <v>17875</v>
      </c>
      <c r="L28" s="21">
        <v>1</v>
      </c>
      <c r="M28" s="37">
        <f t="shared" si="7"/>
        <v>17875</v>
      </c>
      <c r="N28" s="36">
        <f t="shared" si="8"/>
        <v>20913.75</v>
      </c>
      <c r="O28" s="76"/>
      <c r="P28" s="76"/>
      <c r="Q28" s="74"/>
      <c r="R28" s="61"/>
      <c r="S28" s="63"/>
      <c r="T28" s="65"/>
    </row>
    <row r="29" spans="1:20" ht="69" customHeight="1" x14ac:dyDescent="0.2">
      <c r="A29" s="56"/>
      <c r="B29" s="57" t="s">
        <v>74</v>
      </c>
      <c r="C29" s="58"/>
      <c r="D29" s="58"/>
      <c r="E29" s="58"/>
      <c r="F29" s="58"/>
      <c r="G29" s="58"/>
      <c r="H29" s="58"/>
      <c r="I29" s="58"/>
      <c r="J29" s="58"/>
      <c r="K29" s="58"/>
      <c r="L29" s="58"/>
      <c r="M29" s="58"/>
      <c r="N29" s="58"/>
      <c r="O29" s="58"/>
      <c r="P29" s="58"/>
      <c r="Q29" s="58"/>
      <c r="R29" s="58"/>
      <c r="S29" s="59"/>
      <c r="T29" s="43"/>
    </row>
    <row r="30" spans="1:20" ht="15.75" x14ac:dyDescent="0.2">
      <c r="A30" s="53" t="s">
        <v>75</v>
      </c>
      <c r="B30" s="54"/>
      <c r="C30" s="54"/>
      <c r="D30" s="54"/>
      <c r="E30" s="54"/>
      <c r="F30" s="54"/>
      <c r="G30" s="54"/>
      <c r="H30" s="54"/>
      <c r="I30" s="54"/>
      <c r="J30" s="54"/>
      <c r="K30" s="54"/>
      <c r="L30" s="54"/>
      <c r="M30" s="54"/>
      <c r="N30" s="54"/>
      <c r="O30" s="54"/>
      <c r="P30" s="54"/>
      <c r="Q30" s="54"/>
      <c r="R30" s="54"/>
      <c r="S30" s="54"/>
      <c r="T30" s="55"/>
    </row>
    <row r="31" spans="1:20" ht="28.9" customHeight="1" x14ac:dyDescent="0.2">
      <c r="A31" s="56">
        <v>6</v>
      </c>
      <c r="B31" s="66" t="s">
        <v>76</v>
      </c>
      <c r="C31" s="66" t="s">
        <v>70</v>
      </c>
      <c r="D31" s="68">
        <v>23009</v>
      </c>
      <c r="E31" s="70" t="s">
        <v>36</v>
      </c>
      <c r="F31" s="70" t="s">
        <v>27</v>
      </c>
      <c r="G31" s="28" t="s">
        <v>71</v>
      </c>
      <c r="H31" s="28" t="s">
        <v>29</v>
      </c>
      <c r="I31" s="10">
        <v>100</v>
      </c>
      <c r="J31" s="28" t="s">
        <v>23</v>
      </c>
      <c r="K31" s="12">
        <v>8700</v>
      </c>
      <c r="L31" s="30">
        <v>1</v>
      </c>
      <c r="M31" s="31">
        <f>L31*K31</f>
        <v>8700</v>
      </c>
      <c r="N31" s="28">
        <f>M31*1.17</f>
        <v>10179</v>
      </c>
      <c r="O31" s="72"/>
      <c r="P31" s="72" t="s">
        <v>31</v>
      </c>
      <c r="Q31" s="73"/>
      <c r="R31" s="60">
        <f>N31*(100-Q31)/100</f>
        <v>10179</v>
      </c>
      <c r="S31" s="62" t="s">
        <v>22</v>
      </c>
      <c r="T31" s="64"/>
    </row>
    <row r="32" spans="1:20" ht="22.9" customHeight="1" x14ac:dyDescent="0.2">
      <c r="A32" s="56"/>
      <c r="B32" s="67"/>
      <c r="C32" s="67"/>
      <c r="D32" s="69"/>
      <c r="E32" s="71"/>
      <c r="F32" s="71"/>
      <c r="G32" s="22" t="s">
        <v>72</v>
      </c>
      <c r="H32" s="22" t="s">
        <v>29</v>
      </c>
      <c r="I32" s="21">
        <v>81</v>
      </c>
      <c r="J32" s="42" t="s">
        <v>23</v>
      </c>
      <c r="K32" s="42">
        <v>11980</v>
      </c>
      <c r="L32" s="24">
        <v>1</v>
      </c>
      <c r="M32" s="37">
        <f t="shared" ref="M32:M33" si="9">L32*K32</f>
        <v>11980</v>
      </c>
      <c r="N32" s="36">
        <f t="shared" ref="N32:N33" si="10">M32*1.17</f>
        <v>14016.599999999999</v>
      </c>
      <c r="O32" s="72"/>
      <c r="P32" s="72"/>
      <c r="Q32" s="74"/>
      <c r="R32" s="61"/>
      <c r="S32" s="63"/>
      <c r="T32" s="65"/>
    </row>
    <row r="33" spans="1:20" ht="40.15" customHeight="1" x14ac:dyDescent="0.2">
      <c r="A33" s="56"/>
      <c r="B33" s="67"/>
      <c r="C33" s="67"/>
      <c r="D33" s="69"/>
      <c r="E33" s="71"/>
      <c r="F33" s="71"/>
      <c r="G33" s="22" t="s">
        <v>73</v>
      </c>
      <c r="H33" s="22" t="s">
        <v>29</v>
      </c>
      <c r="I33" s="21">
        <v>67</v>
      </c>
      <c r="J33" s="42" t="s">
        <v>23</v>
      </c>
      <c r="K33" s="42">
        <v>16350</v>
      </c>
      <c r="L33" s="24">
        <v>1</v>
      </c>
      <c r="M33" s="37">
        <f t="shared" si="9"/>
        <v>16350</v>
      </c>
      <c r="N33" s="36">
        <f t="shared" si="10"/>
        <v>19129.5</v>
      </c>
      <c r="O33" s="72"/>
      <c r="P33" s="72"/>
      <c r="Q33" s="74"/>
      <c r="R33" s="61"/>
      <c r="S33" s="63"/>
      <c r="T33" s="65"/>
    </row>
    <row r="34" spans="1:20" x14ac:dyDescent="0.2">
      <c r="A34" s="56"/>
      <c r="B34" s="57" t="s">
        <v>77</v>
      </c>
      <c r="C34" s="58"/>
      <c r="D34" s="58"/>
      <c r="E34" s="58"/>
      <c r="F34" s="58"/>
      <c r="G34" s="58"/>
      <c r="H34" s="58"/>
      <c r="I34" s="58"/>
      <c r="J34" s="58"/>
      <c r="K34" s="58"/>
      <c r="L34" s="58"/>
      <c r="M34" s="58"/>
      <c r="N34" s="58"/>
      <c r="O34" s="58"/>
      <c r="P34" s="58"/>
      <c r="Q34" s="58"/>
      <c r="R34" s="58"/>
      <c r="S34" s="58"/>
      <c r="T34" s="59"/>
    </row>
    <row r="35" spans="1:20" ht="15.75" x14ac:dyDescent="0.2">
      <c r="A35" s="53" t="s">
        <v>78</v>
      </c>
      <c r="B35" s="54"/>
      <c r="C35" s="54"/>
      <c r="D35" s="54"/>
      <c r="E35" s="54"/>
      <c r="F35" s="54"/>
      <c r="G35" s="54"/>
      <c r="H35" s="54"/>
      <c r="I35" s="54"/>
      <c r="J35" s="54"/>
      <c r="K35" s="54"/>
      <c r="L35" s="54"/>
      <c r="M35" s="54"/>
      <c r="N35" s="54"/>
      <c r="O35" s="54"/>
      <c r="P35" s="54"/>
      <c r="Q35" s="54"/>
      <c r="R35" s="54"/>
      <c r="S35" s="54"/>
      <c r="T35" s="55"/>
    </row>
    <row r="36" spans="1:20" ht="26.25" customHeight="1" x14ac:dyDescent="0.2">
      <c r="A36" s="56">
        <v>7</v>
      </c>
      <c r="B36" s="66" t="s">
        <v>79</v>
      </c>
      <c r="C36" s="66" t="s">
        <v>70</v>
      </c>
      <c r="D36" s="68">
        <v>23009</v>
      </c>
      <c r="E36" s="70" t="s">
        <v>32</v>
      </c>
      <c r="F36" s="70" t="s">
        <v>27</v>
      </c>
      <c r="G36" s="28" t="s">
        <v>80</v>
      </c>
      <c r="H36" s="28" t="s">
        <v>29</v>
      </c>
      <c r="I36" s="29">
        <v>100</v>
      </c>
      <c r="J36" s="28" t="s">
        <v>23</v>
      </c>
      <c r="K36" s="28">
        <v>7000</v>
      </c>
      <c r="L36" s="30">
        <v>1</v>
      </c>
      <c r="M36" s="31">
        <f>L36*K36</f>
        <v>7000</v>
      </c>
      <c r="N36" s="28">
        <f>M36*1.17</f>
        <v>8189.9999999999991</v>
      </c>
      <c r="O36" s="75" t="s">
        <v>30</v>
      </c>
      <c r="P36" s="75" t="s">
        <v>33</v>
      </c>
      <c r="Q36" s="73"/>
      <c r="R36" s="60">
        <f>N36*(100-Q36)/100</f>
        <v>8189.9999999999991</v>
      </c>
      <c r="S36" s="62" t="s">
        <v>22</v>
      </c>
      <c r="T36" s="64"/>
    </row>
    <row r="37" spans="1:20" ht="33" customHeight="1" x14ac:dyDescent="0.2">
      <c r="A37" s="56"/>
      <c r="B37" s="67"/>
      <c r="C37" s="67"/>
      <c r="D37" s="69"/>
      <c r="E37" s="71"/>
      <c r="F37" s="71"/>
      <c r="G37" s="34" t="s">
        <v>81</v>
      </c>
      <c r="H37" s="34" t="s">
        <v>29</v>
      </c>
      <c r="I37" s="35">
        <v>57</v>
      </c>
      <c r="J37" s="23" t="s">
        <v>23</v>
      </c>
      <c r="K37" s="36">
        <v>18000</v>
      </c>
      <c r="L37" s="9">
        <v>1</v>
      </c>
      <c r="M37" s="37">
        <f t="shared" ref="M37:M38" si="11">L37*K37</f>
        <v>18000</v>
      </c>
      <c r="N37" s="36">
        <f t="shared" ref="N37:N38" si="12">M37*1.17</f>
        <v>21060</v>
      </c>
      <c r="O37" s="76"/>
      <c r="P37" s="76"/>
      <c r="Q37" s="74"/>
      <c r="R37" s="61"/>
      <c r="S37" s="63"/>
      <c r="T37" s="65"/>
    </row>
    <row r="38" spans="1:20" ht="21.75" customHeight="1" x14ac:dyDescent="0.2">
      <c r="A38" s="56"/>
      <c r="B38" s="67"/>
      <c r="C38" s="67"/>
      <c r="D38" s="69"/>
      <c r="E38" s="71"/>
      <c r="F38" s="71"/>
      <c r="G38" s="34" t="s">
        <v>82</v>
      </c>
      <c r="H38" s="34" t="s">
        <v>29</v>
      </c>
      <c r="I38" s="35">
        <v>50</v>
      </c>
      <c r="J38" s="23" t="s">
        <v>23</v>
      </c>
      <c r="K38" s="36">
        <v>25000</v>
      </c>
      <c r="L38" s="9">
        <v>1</v>
      </c>
      <c r="M38" s="37">
        <f t="shared" si="11"/>
        <v>25000</v>
      </c>
      <c r="N38" s="36">
        <f t="shared" si="12"/>
        <v>29250</v>
      </c>
      <c r="O38" s="76"/>
      <c r="P38" s="76"/>
      <c r="Q38" s="74"/>
      <c r="R38" s="61"/>
      <c r="S38" s="63"/>
      <c r="T38" s="65"/>
    </row>
    <row r="39" spans="1:20" ht="66" customHeight="1" x14ac:dyDescent="0.2">
      <c r="A39" s="56"/>
      <c r="B39" s="57" t="s">
        <v>83</v>
      </c>
      <c r="C39" s="58"/>
      <c r="D39" s="58"/>
      <c r="E39" s="58"/>
      <c r="F39" s="58"/>
      <c r="G39" s="58"/>
      <c r="H39" s="58"/>
      <c r="I39" s="58"/>
      <c r="J39" s="58"/>
      <c r="K39" s="58"/>
      <c r="L39" s="58"/>
      <c r="M39" s="58"/>
      <c r="N39" s="58"/>
      <c r="O39" s="58"/>
      <c r="P39" s="58"/>
      <c r="Q39" s="58"/>
      <c r="R39" s="58"/>
      <c r="S39" s="58"/>
      <c r="T39" s="59"/>
    </row>
    <row r="40" spans="1:20" ht="15.75" x14ac:dyDescent="0.2">
      <c r="A40" s="53" t="s">
        <v>84</v>
      </c>
      <c r="B40" s="54"/>
      <c r="C40" s="54"/>
      <c r="D40" s="54"/>
      <c r="E40" s="54"/>
      <c r="F40" s="54"/>
      <c r="G40" s="54"/>
      <c r="H40" s="54"/>
      <c r="I40" s="54"/>
      <c r="J40" s="54"/>
      <c r="K40" s="54"/>
      <c r="L40" s="54"/>
      <c r="M40" s="54"/>
      <c r="N40" s="54"/>
      <c r="O40" s="54"/>
      <c r="P40" s="54"/>
      <c r="Q40" s="54"/>
      <c r="R40" s="54"/>
      <c r="S40" s="54"/>
      <c r="T40" s="55"/>
    </row>
    <row r="41" spans="1:20" ht="32.25" customHeight="1" x14ac:dyDescent="0.2">
      <c r="A41" s="56">
        <v>8</v>
      </c>
      <c r="B41" s="66" t="s">
        <v>85</v>
      </c>
      <c r="C41" s="66" t="s">
        <v>70</v>
      </c>
      <c r="D41" s="68">
        <v>23009</v>
      </c>
      <c r="E41" s="70" t="s">
        <v>32</v>
      </c>
      <c r="F41" s="70" t="s">
        <v>27</v>
      </c>
      <c r="G41" s="28" t="s">
        <v>80</v>
      </c>
      <c r="H41" s="28" t="s">
        <v>29</v>
      </c>
      <c r="I41" s="10">
        <v>100</v>
      </c>
      <c r="J41" s="28" t="s">
        <v>23</v>
      </c>
      <c r="K41" s="12">
        <v>7000</v>
      </c>
      <c r="L41" s="30">
        <v>1</v>
      </c>
      <c r="M41" s="31">
        <f>L41*K41</f>
        <v>7000</v>
      </c>
      <c r="N41" s="28">
        <f>M41*1.17</f>
        <v>8189.9999999999991</v>
      </c>
      <c r="O41" s="75" t="s">
        <v>30</v>
      </c>
      <c r="P41" s="75" t="s">
        <v>31</v>
      </c>
      <c r="Q41" s="73"/>
      <c r="R41" s="60">
        <f>N41*(100-Q41)/100</f>
        <v>8189.9999999999991</v>
      </c>
      <c r="S41" s="62" t="s">
        <v>22</v>
      </c>
      <c r="T41" s="77"/>
    </row>
    <row r="42" spans="1:20" ht="32.25" customHeight="1" x14ac:dyDescent="0.2">
      <c r="A42" s="56"/>
      <c r="B42" s="67"/>
      <c r="C42" s="67"/>
      <c r="D42" s="69"/>
      <c r="E42" s="71"/>
      <c r="F42" s="71"/>
      <c r="G42" s="42" t="s">
        <v>81</v>
      </c>
      <c r="H42" s="42" t="s">
        <v>29</v>
      </c>
      <c r="I42" s="22">
        <v>61</v>
      </c>
      <c r="J42" s="42" t="s">
        <v>23</v>
      </c>
      <c r="K42" s="26">
        <v>16000</v>
      </c>
      <c r="L42" s="44">
        <v>1</v>
      </c>
      <c r="M42" s="37">
        <f t="shared" ref="M42:M44" si="13">L42*K42</f>
        <v>16000</v>
      </c>
      <c r="N42" s="42">
        <f t="shared" ref="N42:N44" si="14">M42*1.17</f>
        <v>18720</v>
      </c>
      <c r="O42" s="76"/>
      <c r="P42" s="76"/>
      <c r="Q42" s="74"/>
      <c r="R42" s="61"/>
      <c r="S42" s="63"/>
      <c r="T42" s="77"/>
    </row>
    <row r="43" spans="1:20" ht="36.75" customHeight="1" x14ac:dyDescent="0.2">
      <c r="A43" s="56"/>
      <c r="B43" s="67"/>
      <c r="C43" s="67"/>
      <c r="D43" s="69"/>
      <c r="E43" s="71"/>
      <c r="F43" s="71"/>
      <c r="G43" s="34" t="s">
        <v>82</v>
      </c>
      <c r="H43" s="34" t="s">
        <v>29</v>
      </c>
      <c r="I43" s="35">
        <v>56</v>
      </c>
      <c r="J43" s="42" t="s">
        <v>23</v>
      </c>
      <c r="K43" s="36">
        <v>19000</v>
      </c>
      <c r="L43" s="9">
        <v>1</v>
      </c>
      <c r="M43" s="37">
        <f t="shared" si="13"/>
        <v>19000</v>
      </c>
      <c r="N43" s="42">
        <f t="shared" si="14"/>
        <v>22230</v>
      </c>
      <c r="O43" s="76"/>
      <c r="P43" s="76"/>
      <c r="Q43" s="74"/>
      <c r="R43" s="61"/>
      <c r="S43" s="63"/>
      <c r="T43" s="77"/>
    </row>
    <row r="44" spans="1:20" ht="30" customHeight="1" x14ac:dyDescent="0.2">
      <c r="A44" s="56"/>
      <c r="B44" s="67"/>
      <c r="C44" s="67"/>
      <c r="D44" s="69"/>
      <c r="E44" s="71"/>
      <c r="F44" s="71"/>
      <c r="G44" s="6" t="s">
        <v>86</v>
      </c>
      <c r="H44" s="6" t="s">
        <v>29</v>
      </c>
      <c r="I44" s="9">
        <v>42</v>
      </c>
      <c r="J44" s="42" t="s">
        <v>23</v>
      </c>
      <c r="K44" s="36">
        <v>39900</v>
      </c>
      <c r="L44" s="9">
        <v>1</v>
      </c>
      <c r="M44" s="37">
        <f t="shared" si="13"/>
        <v>39900</v>
      </c>
      <c r="N44" s="42">
        <f t="shared" si="14"/>
        <v>46683</v>
      </c>
      <c r="O44" s="76"/>
      <c r="P44" s="76"/>
      <c r="Q44" s="74"/>
      <c r="R44" s="61"/>
      <c r="S44" s="63"/>
      <c r="T44" s="77"/>
    </row>
    <row r="45" spans="1:20" ht="72" customHeight="1" x14ac:dyDescent="0.2">
      <c r="A45" s="56"/>
      <c r="B45" s="57" t="s">
        <v>87</v>
      </c>
      <c r="C45" s="58"/>
      <c r="D45" s="58"/>
      <c r="E45" s="58"/>
      <c r="F45" s="58"/>
      <c r="G45" s="58"/>
      <c r="H45" s="58"/>
      <c r="I45" s="58"/>
      <c r="J45" s="58"/>
      <c r="K45" s="58"/>
      <c r="L45" s="58"/>
      <c r="M45" s="58"/>
      <c r="N45" s="58"/>
      <c r="O45" s="58"/>
      <c r="P45" s="58"/>
      <c r="Q45" s="58"/>
      <c r="R45" s="58"/>
      <c r="S45" s="59"/>
      <c r="T45" s="43"/>
    </row>
    <row r="46" spans="1:20" ht="15.75" x14ac:dyDescent="0.2">
      <c r="A46" s="53" t="s">
        <v>88</v>
      </c>
      <c r="B46" s="54"/>
      <c r="C46" s="54"/>
      <c r="D46" s="54"/>
      <c r="E46" s="54"/>
      <c r="F46" s="54"/>
      <c r="G46" s="54"/>
      <c r="H46" s="54"/>
      <c r="I46" s="54"/>
      <c r="J46" s="54"/>
      <c r="K46" s="54"/>
      <c r="L46" s="54"/>
      <c r="M46" s="54"/>
      <c r="N46" s="54"/>
      <c r="O46" s="54"/>
      <c r="P46" s="54"/>
      <c r="Q46" s="54"/>
      <c r="R46" s="54"/>
      <c r="S46" s="54"/>
      <c r="T46" s="55"/>
    </row>
    <row r="47" spans="1:20" ht="30" customHeight="1" x14ac:dyDescent="0.2">
      <c r="A47" s="56">
        <v>9</v>
      </c>
      <c r="B47" s="66" t="s">
        <v>89</v>
      </c>
      <c r="C47" s="66" t="s">
        <v>70</v>
      </c>
      <c r="D47" s="68">
        <v>23009</v>
      </c>
      <c r="E47" s="70" t="s">
        <v>35</v>
      </c>
      <c r="F47" s="70" t="s">
        <v>27</v>
      </c>
      <c r="G47" s="28" t="s">
        <v>90</v>
      </c>
      <c r="H47" s="28" t="s">
        <v>29</v>
      </c>
      <c r="I47" s="10">
        <v>100</v>
      </c>
      <c r="J47" s="28" t="s">
        <v>23</v>
      </c>
      <c r="K47" s="12">
        <v>29368</v>
      </c>
      <c r="L47" s="30">
        <v>1</v>
      </c>
      <c r="M47" s="31">
        <f>L47*K47</f>
        <v>29368</v>
      </c>
      <c r="N47" s="28">
        <f>M47*1.17</f>
        <v>34360.559999999998</v>
      </c>
      <c r="O47" s="72" t="s">
        <v>30</v>
      </c>
      <c r="P47" s="72" t="s">
        <v>31</v>
      </c>
      <c r="Q47" s="73"/>
      <c r="R47" s="60">
        <f>N47*(100-Q47)/100</f>
        <v>34360.559999999998</v>
      </c>
      <c r="S47" s="62" t="s">
        <v>22</v>
      </c>
      <c r="T47" s="64"/>
    </row>
    <row r="48" spans="1:20" x14ac:dyDescent="0.2">
      <c r="A48" s="56"/>
      <c r="B48" s="67"/>
      <c r="C48" s="67"/>
      <c r="D48" s="69"/>
      <c r="E48" s="71"/>
      <c r="F48" s="71"/>
      <c r="G48" s="6" t="s">
        <v>39</v>
      </c>
      <c r="H48" s="6" t="s">
        <v>29</v>
      </c>
      <c r="I48" s="9">
        <v>62</v>
      </c>
      <c r="J48" s="23" t="s">
        <v>23</v>
      </c>
      <c r="K48" s="36">
        <v>65000</v>
      </c>
      <c r="L48" s="25">
        <v>1</v>
      </c>
      <c r="M48" s="45">
        <f>L48*K48</f>
        <v>65000</v>
      </c>
      <c r="N48" s="36">
        <f t="shared" ref="N48:N49" si="15">M48*1.17</f>
        <v>76050</v>
      </c>
      <c r="O48" s="72"/>
      <c r="P48" s="72"/>
      <c r="Q48" s="74"/>
      <c r="R48" s="61"/>
      <c r="S48" s="63"/>
      <c r="T48" s="65"/>
    </row>
    <row r="49" spans="1:20" ht="21.75" customHeight="1" x14ac:dyDescent="0.2">
      <c r="A49" s="56"/>
      <c r="B49" s="67"/>
      <c r="C49" s="67"/>
      <c r="D49" s="69"/>
      <c r="E49" s="71"/>
      <c r="F49" s="71"/>
      <c r="G49" s="6" t="s">
        <v>91</v>
      </c>
      <c r="H49" s="6" t="s">
        <v>29</v>
      </c>
      <c r="I49" s="9">
        <v>43</v>
      </c>
      <c r="J49" s="23" t="s">
        <v>23</v>
      </c>
      <c r="K49" s="36">
        <v>160000</v>
      </c>
      <c r="L49" s="25">
        <v>1</v>
      </c>
      <c r="M49" s="45">
        <f>L49*K49</f>
        <v>160000</v>
      </c>
      <c r="N49" s="36">
        <f t="shared" si="15"/>
        <v>187200</v>
      </c>
      <c r="O49" s="72"/>
      <c r="P49" s="72"/>
      <c r="Q49" s="74"/>
      <c r="R49" s="61"/>
      <c r="S49" s="63"/>
      <c r="T49" s="65"/>
    </row>
    <row r="50" spans="1:20" ht="64.150000000000006" customHeight="1" x14ac:dyDescent="0.2">
      <c r="A50" s="56"/>
      <c r="B50" s="57" t="s">
        <v>92</v>
      </c>
      <c r="C50" s="58"/>
      <c r="D50" s="58"/>
      <c r="E50" s="58"/>
      <c r="F50" s="58"/>
      <c r="G50" s="58"/>
      <c r="H50" s="58"/>
      <c r="I50" s="58"/>
      <c r="J50" s="58"/>
      <c r="K50" s="58"/>
      <c r="L50" s="58"/>
      <c r="M50" s="58"/>
      <c r="N50" s="58"/>
      <c r="O50" s="58"/>
      <c r="P50" s="58"/>
      <c r="Q50" s="58"/>
      <c r="R50" s="58"/>
      <c r="S50" s="58"/>
      <c r="T50" s="59"/>
    </row>
    <row r="51" spans="1:20" ht="15.75" x14ac:dyDescent="0.2">
      <c r="A51" s="53" t="s">
        <v>93</v>
      </c>
      <c r="B51" s="54"/>
      <c r="C51" s="54"/>
      <c r="D51" s="54"/>
      <c r="E51" s="54"/>
      <c r="F51" s="54"/>
      <c r="G51" s="54"/>
      <c r="H51" s="54"/>
      <c r="I51" s="54"/>
      <c r="J51" s="54"/>
      <c r="K51" s="54"/>
      <c r="L51" s="54"/>
      <c r="M51" s="54"/>
      <c r="N51" s="54"/>
      <c r="O51" s="54"/>
      <c r="P51" s="54"/>
      <c r="Q51" s="54"/>
      <c r="R51" s="54"/>
      <c r="S51" s="54"/>
      <c r="T51" s="55"/>
    </row>
    <row r="52" spans="1:20" ht="24.75" customHeight="1" x14ac:dyDescent="0.2">
      <c r="A52" s="56">
        <v>10</v>
      </c>
      <c r="B52" s="66" t="s">
        <v>94</v>
      </c>
      <c r="C52" s="66" t="s">
        <v>70</v>
      </c>
      <c r="D52" s="68">
        <v>23009</v>
      </c>
      <c r="E52" s="70" t="s">
        <v>35</v>
      </c>
      <c r="F52" s="70" t="s">
        <v>27</v>
      </c>
      <c r="G52" s="28" t="s">
        <v>90</v>
      </c>
      <c r="H52" s="28" t="s">
        <v>29</v>
      </c>
      <c r="I52" s="29">
        <v>100</v>
      </c>
      <c r="J52" s="28" t="s">
        <v>23</v>
      </c>
      <c r="K52" s="28">
        <v>29368</v>
      </c>
      <c r="L52" s="30">
        <v>1</v>
      </c>
      <c r="M52" s="31">
        <f>L52*K52</f>
        <v>29368</v>
      </c>
      <c r="N52" s="28">
        <f>M52*1.17</f>
        <v>34360.559999999998</v>
      </c>
      <c r="O52" s="75" t="s">
        <v>30</v>
      </c>
      <c r="P52" s="75" t="s">
        <v>33</v>
      </c>
      <c r="Q52" s="73"/>
      <c r="R52" s="60">
        <f>N52*(100-Q52)/100</f>
        <v>34360.559999999998</v>
      </c>
      <c r="S52" s="62" t="s">
        <v>22</v>
      </c>
      <c r="T52" s="64"/>
    </row>
    <row r="53" spans="1:20" ht="22.5" customHeight="1" x14ac:dyDescent="0.2">
      <c r="A53" s="56"/>
      <c r="B53" s="67"/>
      <c r="C53" s="67"/>
      <c r="D53" s="69"/>
      <c r="E53" s="71"/>
      <c r="F53" s="71"/>
      <c r="G53" s="42" t="s">
        <v>39</v>
      </c>
      <c r="H53" s="42" t="s">
        <v>29</v>
      </c>
      <c r="I53" s="46">
        <v>89</v>
      </c>
      <c r="J53" s="42" t="s">
        <v>23</v>
      </c>
      <c r="K53" s="42">
        <v>70000</v>
      </c>
      <c r="L53" s="44">
        <v>1</v>
      </c>
      <c r="M53" s="37">
        <f t="shared" ref="M53:M54" si="16">L53*K53</f>
        <v>70000</v>
      </c>
      <c r="N53" s="42">
        <f t="shared" ref="N53:N54" si="17">M53*1.17</f>
        <v>81900</v>
      </c>
      <c r="O53" s="76"/>
      <c r="P53" s="76"/>
      <c r="Q53" s="74"/>
      <c r="R53" s="61"/>
      <c r="S53" s="63"/>
      <c r="T53" s="65"/>
    </row>
    <row r="54" spans="1:20" ht="27" customHeight="1" x14ac:dyDescent="0.2">
      <c r="A54" s="56"/>
      <c r="B54" s="67"/>
      <c r="C54" s="67"/>
      <c r="D54" s="69"/>
      <c r="E54" s="71"/>
      <c r="F54" s="71"/>
      <c r="G54" s="42" t="s">
        <v>91</v>
      </c>
      <c r="H54" s="42" t="s">
        <v>29</v>
      </c>
      <c r="I54" s="46">
        <v>82</v>
      </c>
      <c r="J54" s="42" t="s">
        <v>23</v>
      </c>
      <c r="K54" s="42">
        <v>110000</v>
      </c>
      <c r="L54" s="44">
        <v>1</v>
      </c>
      <c r="M54" s="37">
        <f t="shared" si="16"/>
        <v>110000</v>
      </c>
      <c r="N54" s="42">
        <f t="shared" si="17"/>
        <v>128699.99999999999</v>
      </c>
      <c r="O54" s="76"/>
      <c r="P54" s="76"/>
      <c r="Q54" s="74"/>
      <c r="R54" s="61"/>
      <c r="S54" s="63"/>
      <c r="T54" s="65"/>
    </row>
    <row r="55" spans="1:20" ht="69" customHeight="1" x14ac:dyDescent="0.2">
      <c r="A55" s="56"/>
      <c r="B55" s="57" t="s">
        <v>95</v>
      </c>
      <c r="C55" s="58"/>
      <c r="D55" s="58"/>
      <c r="E55" s="58"/>
      <c r="F55" s="58"/>
      <c r="G55" s="58"/>
      <c r="H55" s="58"/>
      <c r="I55" s="58"/>
      <c r="J55" s="58"/>
      <c r="K55" s="58"/>
      <c r="L55" s="58"/>
      <c r="M55" s="58"/>
      <c r="N55" s="58"/>
      <c r="O55" s="58"/>
      <c r="P55" s="58"/>
      <c r="Q55" s="58"/>
      <c r="R55" s="58"/>
      <c r="S55" s="58"/>
      <c r="T55" s="59"/>
    </row>
    <row r="56" spans="1:20" ht="15.75" x14ac:dyDescent="0.2">
      <c r="A56" s="53" t="s">
        <v>96</v>
      </c>
      <c r="B56" s="54"/>
      <c r="C56" s="54"/>
      <c r="D56" s="54"/>
      <c r="E56" s="54"/>
      <c r="F56" s="54"/>
      <c r="G56" s="54"/>
      <c r="H56" s="54"/>
      <c r="I56" s="54"/>
      <c r="J56" s="54"/>
      <c r="K56" s="54"/>
      <c r="L56" s="54"/>
      <c r="M56" s="54"/>
      <c r="N56" s="54"/>
      <c r="O56" s="54"/>
      <c r="P56" s="54"/>
      <c r="Q56" s="54"/>
      <c r="R56" s="54"/>
      <c r="S56" s="54"/>
      <c r="T56" s="55"/>
    </row>
    <row r="57" spans="1:20" ht="30" customHeight="1" x14ac:dyDescent="0.2">
      <c r="A57" s="56">
        <v>11</v>
      </c>
      <c r="B57" s="66" t="s">
        <v>97</v>
      </c>
      <c r="C57" s="66" t="s">
        <v>70</v>
      </c>
      <c r="D57" s="68">
        <v>23009</v>
      </c>
      <c r="E57" s="70" t="s">
        <v>26</v>
      </c>
      <c r="F57" s="70" t="s">
        <v>27</v>
      </c>
      <c r="G57" s="28" t="s">
        <v>28</v>
      </c>
      <c r="H57" s="28" t="s">
        <v>29</v>
      </c>
      <c r="I57" s="29">
        <v>100</v>
      </c>
      <c r="J57" s="28" t="s">
        <v>23</v>
      </c>
      <c r="K57" s="28">
        <v>84000</v>
      </c>
      <c r="L57" s="30">
        <v>1</v>
      </c>
      <c r="M57" s="31">
        <f>L57*K57</f>
        <v>84000</v>
      </c>
      <c r="N57" s="28">
        <f>M57*1.17</f>
        <v>98280</v>
      </c>
      <c r="O57" s="75" t="s">
        <v>30</v>
      </c>
      <c r="P57" s="75" t="s">
        <v>31</v>
      </c>
      <c r="Q57" s="73"/>
      <c r="R57" s="60">
        <f>N57*(100-Q57)/100</f>
        <v>98280</v>
      </c>
      <c r="S57" s="62" t="s">
        <v>22</v>
      </c>
      <c r="T57" s="64"/>
    </row>
    <row r="58" spans="1:20" ht="36.75" customHeight="1" x14ac:dyDescent="0.2">
      <c r="A58" s="56"/>
      <c r="B58" s="67"/>
      <c r="C58" s="67"/>
      <c r="D58" s="69"/>
      <c r="E58" s="71"/>
      <c r="F58" s="71"/>
      <c r="G58" s="34" t="s">
        <v>98</v>
      </c>
      <c r="H58" s="34" t="s">
        <v>29</v>
      </c>
      <c r="I58" s="35">
        <v>99</v>
      </c>
      <c r="J58" s="23" t="s">
        <v>23</v>
      </c>
      <c r="K58" s="36">
        <v>85000</v>
      </c>
      <c r="L58" s="9">
        <v>1</v>
      </c>
      <c r="M58" s="37">
        <f t="shared" ref="M58:M59" si="18">L58*K58</f>
        <v>85000</v>
      </c>
      <c r="N58" s="42">
        <f t="shared" ref="N58:N59" si="19">M58*1.17</f>
        <v>99450</v>
      </c>
      <c r="O58" s="76"/>
      <c r="P58" s="76"/>
      <c r="Q58" s="74"/>
      <c r="R58" s="61"/>
      <c r="S58" s="63"/>
      <c r="T58" s="65"/>
    </row>
    <row r="59" spans="1:20" ht="31.5" customHeight="1" x14ac:dyDescent="0.2">
      <c r="A59" s="56"/>
      <c r="B59" s="67"/>
      <c r="C59" s="67"/>
      <c r="D59" s="69"/>
      <c r="E59" s="71"/>
      <c r="F59" s="71"/>
      <c r="G59" s="6" t="s">
        <v>99</v>
      </c>
      <c r="H59" s="6" t="s">
        <v>29</v>
      </c>
      <c r="I59" s="9">
        <v>74</v>
      </c>
      <c r="J59" s="23" t="s">
        <v>23</v>
      </c>
      <c r="K59" s="36">
        <v>135037</v>
      </c>
      <c r="L59" s="9">
        <v>1</v>
      </c>
      <c r="M59" s="37">
        <f t="shared" si="18"/>
        <v>135037</v>
      </c>
      <c r="N59" s="42">
        <f t="shared" si="19"/>
        <v>157993.28999999998</v>
      </c>
      <c r="O59" s="76"/>
      <c r="P59" s="76"/>
      <c r="Q59" s="74"/>
      <c r="R59" s="61"/>
      <c r="S59" s="63"/>
      <c r="T59" s="65"/>
    </row>
    <row r="60" spans="1:20" ht="78" customHeight="1" x14ac:dyDescent="0.2">
      <c r="A60" s="56"/>
      <c r="B60" s="57" t="s">
        <v>100</v>
      </c>
      <c r="C60" s="58"/>
      <c r="D60" s="58"/>
      <c r="E60" s="58"/>
      <c r="F60" s="58"/>
      <c r="G60" s="58"/>
      <c r="H60" s="58"/>
      <c r="I60" s="58"/>
      <c r="J60" s="58"/>
      <c r="K60" s="58"/>
      <c r="L60" s="58"/>
      <c r="M60" s="58"/>
      <c r="N60" s="58"/>
      <c r="O60" s="58"/>
      <c r="P60" s="58"/>
      <c r="Q60" s="58"/>
      <c r="R60" s="58"/>
      <c r="S60" s="58"/>
      <c r="T60" s="59"/>
    </row>
    <row r="61" spans="1:20" ht="15.75" x14ac:dyDescent="0.2">
      <c r="A61" s="53" t="s">
        <v>101</v>
      </c>
      <c r="B61" s="54"/>
      <c r="C61" s="54"/>
      <c r="D61" s="54"/>
      <c r="E61" s="54"/>
      <c r="F61" s="54"/>
      <c r="G61" s="54"/>
      <c r="H61" s="54"/>
      <c r="I61" s="54"/>
      <c r="J61" s="54"/>
      <c r="K61" s="54"/>
      <c r="L61" s="54"/>
      <c r="M61" s="54"/>
      <c r="N61" s="54"/>
      <c r="O61" s="54"/>
      <c r="P61" s="54"/>
      <c r="Q61" s="54"/>
      <c r="R61" s="54"/>
      <c r="S61" s="54"/>
      <c r="T61" s="55"/>
    </row>
    <row r="62" spans="1:20" ht="22.15" customHeight="1" x14ac:dyDescent="0.2">
      <c r="A62" s="56">
        <v>12</v>
      </c>
      <c r="B62" s="66" t="s">
        <v>102</v>
      </c>
      <c r="C62" s="66" t="s">
        <v>70</v>
      </c>
      <c r="D62" s="68">
        <v>23009</v>
      </c>
      <c r="E62" s="70" t="s">
        <v>26</v>
      </c>
      <c r="F62" s="70" t="s">
        <v>27</v>
      </c>
      <c r="G62" s="28" t="s">
        <v>28</v>
      </c>
      <c r="H62" s="28" t="s">
        <v>29</v>
      </c>
      <c r="I62" s="10">
        <v>100</v>
      </c>
      <c r="J62" s="28" t="s">
        <v>23</v>
      </c>
      <c r="K62" s="12">
        <v>43000</v>
      </c>
      <c r="L62" s="30">
        <v>1</v>
      </c>
      <c r="M62" s="31">
        <f t="shared" ref="M62:M64" si="20">L62*K62</f>
        <v>43000</v>
      </c>
      <c r="N62" s="28">
        <f t="shared" ref="N62:N64" si="21">M62*117/100</f>
        <v>50310</v>
      </c>
      <c r="O62" s="72" t="s">
        <v>30</v>
      </c>
      <c r="P62" s="72" t="s">
        <v>31</v>
      </c>
      <c r="Q62" s="73"/>
      <c r="R62" s="60">
        <f>N62*(100-Q62)/100</f>
        <v>50310</v>
      </c>
      <c r="S62" s="62" t="s">
        <v>22</v>
      </c>
      <c r="T62" s="64"/>
    </row>
    <row r="63" spans="1:20" x14ac:dyDescent="0.2">
      <c r="A63" s="56"/>
      <c r="B63" s="67"/>
      <c r="C63" s="67"/>
      <c r="D63" s="69"/>
      <c r="E63" s="71"/>
      <c r="F63" s="71"/>
      <c r="G63" s="6" t="s">
        <v>98</v>
      </c>
      <c r="H63" s="6" t="s">
        <v>29</v>
      </c>
      <c r="I63" s="9">
        <v>100</v>
      </c>
      <c r="J63" s="23" t="s">
        <v>23</v>
      </c>
      <c r="K63" s="36">
        <v>43000</v>
      </c>
      <c r="L63" s="25">
        <v>1</v>
      </c>
      <c r="M63" s="45">
        <f t="shared" si="20"/>
        <v>43000</v>
      </c>
      <c r="N63" s="23">
        <f t="shared" si="21"/>
        <v>50310</v>
      </c>
      <c r="O63" s="72"/>
      <c r="P63" s="72"/>
      <c r="Q63" s="74"/>
      <c r="R63" s="61"/>
      <c r="S63" s="63"/>
      <c r="T63" s="65"/>
    </row>
    <row r="64" spans="1:20" ht="28.5" customHeight="1" x14ac:dyDescent="0.2">
      <c r="A64" s="56"/>
      <c r="B64" s="67"/>
      <c r="C64" s="67"/>
      <c r="D64" s="69"/>
      <c r="E64" s="71"/>
      <c r="F64" s="71"/>
      <c r="G64" s="6" t="s">
        <v>99</v>
      </c>
      <c r="H64" s="6" t="s">
        <v>29</v>
      </c>
      <c r="I64" s="9">
        <v>58</v>
      </c>
      <c r="J64" s="23" t="s">
        <v>23</v>
      </c>
      <c r="K64" s="36">
        <v>107337</v>
      </c>
      <c r="L64" s="25">
        <v>1</v>
      </c>
      <c r="M64" s="45">
        <f t="shared" si="20"/>
        <v>107337</v>
      </c>
      <c r="N64" s="23">
        <f t="shared" si="21"/>
        <v>125584.29</v>
      </c>
      <c r="O64" s="72"/>
      <c r="P64" s="72"/>
      <c r="Q64" s="74"/>
      <c r="R64" s="61"/>
      <c r="S64" s="63"/>
      <c r="T64" s="65"/>
    </row>
    <row r="65" spans="1:20" ht="83.45" customHeight="1" x14ac:dyDescent="0.2">
      <c r="A65" s="56"/>
      <c r="B65" s="57" t="s">
        <v>103</v>
      </c>
      <c r="C65" s="58"/>
      <c r="D65" s="58"/>
      <c r="E65" s="58"/>
      <c r="F65" s="58"/>
      <c r="G65" s="58"/>
      <c r="H65" s="58"/>
      <c r="I65" s="58"/>
      <c r="J65" s="58"/>
      <c r="K65" s="58"/>
      <c r="L65" s="58"/>
      <c r="M65" s="58"/>
      <c r="N65" s="58"/>
      <c r="O65" s="58"/>
      <c r="P65" s="58"/>
      <c r="Q65" s="58"/>
      <c r="R65" s="58"/>
      <c r="S65" s="58"/>
      <c r="T65" s="59"/>
    </row>
    <row r="66" spans="1:20" ht="15.75" x14ac:dyDescent="0.2">
      <c r="A66" s="53" t="s">
        <v>104</v>
      </c>
      <c r="B66" s="54"/>
      <c r="C66" s="54"/>
      <c r="D66" s="54"/>
      <c r="E66" s="54"/>
      <c r="F66" s="54"/>
      <c r="G66" s="54"/>
      <c r="H66" s="54"/>
      <c r="I66" s="54"/>
      <c r="J66" s="54"/>
      <c r="K66" s="54"/>
      <c r="L66" s="54"/>
      <c r="M66" s="54"/>
      <c r="N66" s="54"/>
      <c r="O66" s="54"/>
      <c r="P66" s="54"/>
      <c r="Q66" s="54"/>
      <c r="R66" s="54"/>
      <c r="S66" s="54"/>
      <c r="T66" s="55"/>
    </row>
    <row r="67" spans="1:20" ht="66" customHeight="1" x14ac:dyDescent="0.2">
      <c r="A67" s="56">
        <v>13</v>
      </c>
      <c r="B67" s="66" t="s">
        <v>105</v>
      </c>
      <c r="C67" s="66" t="s">
        <v>70</v>
      </c>
      <c r="D67" s="68">
        <v>23009</v>
      </c>
      <c r="E67" s="70" t="s">
        <v>43</v>
      </c>
      <c r="F67" s="70" t="s">
        <v>27</v>
      </c>
      <c r="G67" s="28" t="s">
        <v>106</v>
      </c>
      <c r="H67" s="28" t="s">
        <v>29</v>
      </c>
      <c r="I67" s="10">
        <v>100</v>
      </c>
      <c r="J67" s="28" t="s">
        <v>23</v>
      </c>
      <c r="K67" s="12">
        <v>35000</v>
      </c>
      <c r="L67" s="30">
        <v>1</v>
      </c>
      <c r="M67" s="31">
        <f t="shared" ref="M67:M72" si="22">L67*K67</f>
        <v>35000</v>
      </c>
      <c r="N67" s="28">
        <f t="shared" ref="N67:N72" si="23">M67*117/100</f>
        <v>40950</v>
      </c>
      <c r="O67" s="72" t="s">
        <v>30</v>
      </c>
      <c r="P67" s="72" t="s">
        <v>31</v>
      </c>
      <c r="Q67" s="73"/>
      <c r="R67" s="60">
        <f>N67*(100-Q67)/100</f>
        <v>40950</v>
      </c>
      <c r="S67" s="62" t="s">
        <v>22</v>
      </c>
      <c r="T67" s="64"/>
    </row>
    <row r="68" spans="1:20" ht="18" customHeight="1" x14ac:dyDescent="0.2">
      <c r="A68" s="56"/>
      <c r="B68" s="67"/>
      <c r="C68" s="67"/>
      <c r="D68" s="69"/>
      <c r="E68" s="71"/>
      <c r="F68" s="71"/>
      <c r="G68" s="6" t="s">
        <v>107</v>
      </c>
      <c r="H68" s="6" t="s">
        <v>29</v>
      </c>
      <c r="I68" s="9">
        <v>76</v>
      </c>
      <c r="J68" s="23" t="s">
        <v>23</v>
      </c>
      <c r="K68" s="36">
        <v>53475.21</v>
      </c>
      <c r="L68" s="25">
        <v>1</v>
      </c>
      <c r="M68" s="37">
        <f t="shared" si="22"/>
        <v>53475.21</v>
      </c>
      <c r="N68" s="42">
        <f t="shared" si="23"/>
        <v>62565.995699999999</v>
      </c>
      <c r="O68" s="72"/>
      <c r="P68" s="72"/>
      <c r="Q68" s="74"/>
      <c r="R68" s="61"/>
      <c r="S68" s="63"/>
      <c r="T68" s="65"/>
    </row>
    <row r="69" spans="1:20" ht="18" customHeight="1" x14ac:dyDescent="0.2">
      <c r="A69" s="56"/>
      <c r="B69" s="67"/>
      <c r="C69" s="67"/>
      <c r="D69" s="69"/>
      <c r="E69" s="71"/>
      <c r="F69" s="71"/>
      <c r="G69" s="6" t="s">
        <v>108</v>
      </c>
      <c r="H69" s="6" t="s">
        <v>29</v>
      </c>
      <c r="I69" s="9">
        <v>73</v>
      </c>
      <c r="J69" s="23" t="s">
        <v>23</v>
      </c>
      <c r="K69" s="36">
        <v>56695</v>
      </c>
      <c r="L69" s="25">
        <v>1</v>
      </c>
      <c r="M69" s="37">
        <f t="shared" si="22"/>
        <v>56695</v>
      </c>
      <c r="N69" s="42">
        <f t="shared" si="23"/>
        <v>66333.149999999994</v>
      </c>
      <c r="O69" s="72"/>
      <c r="P69" s="72"/>
      <c r="Q69" s="74"/>
      <c r="R69" s="61"/>
      <c r="S69" s="63"/>
      <c r="T69" s="65"/>
    </row>
    <row r="70" spans="1:20" ht="18" customHeight="1" x14ac:dyDescent="0.2">
      <c r="A70" s="56"/>
      <c r="B70" s="67"/>
      <c r="C70" s="67"/>
      <c r="D70" s="69"/>
      <c r="E70" s="71"/>
      <c r="F70" s="71"/>
      <c r="G70" s="6" t="s">
        <v>109</v>
      </c>
      <c r="H70" s="6" t="s">
        <v>29</v>
      </c>
      <c r="I70" s="9">
        <v>54</v>
      </c>
      <c r="J70" s="23" t="s">
        <v>23</v>
      </c>
      <c r="K70" s="36">
        <v>102000</v>
      </c>
      <c r="L70" s="25">
        <v>1</v>
      </c>
      <c r="M70" s="37">
        <f t="shared" si="22"/>
        <v>102000</v>
      </c>
      <c r="N70" s="42">
        <f t="shared" si="23"/>
        <v>119340</v>
      </c>
      <c r="O70" s="72"/>
      <c r="P70" s="72"/>
      <c r="Q70" s="74"/>
      <c r="R70" s="61"/>
      <c r="S70" s="63"/>
      <c r="T70" s="65"/>
    </row>
    <row r="71" spans="1:20" ht="18" customHeight="1" x14ac:dyDescent="0.2">
      <c r="A71" s="56"/>
      <c r="B71" s="67"/>
      <c r="C71" s="67"/>
      <c r="D71" s="69"/>
      <c r="E71" s="71"/>
      <c r="F71" s="71"/>
      <c r="G71" s="6" t="s">
        <v>110</v>
      </c>
      <c r="H71" s="6" t="s">
        <v>29</v>
      </c>
      <c r="I71" s="9">
        <v>45</v>
      </c>
      <c r="J71" s="23" t="s">
        <v>23</v>
      </c>
      <c r="K71" s="36">
        <v>159500</v>
      </c>
      <c r="L71" s="25">
        <v>1</v>
      </c>
      <c r="M71" s="37">
        <f t="shared" si="22"/>
        <v>159500</v>
      </c>
      <c r="N71" s="42">
        <f t="shared" si="23"/>
        <v>186615</v>
      </c>
      <c r="O71" s="72"/>
      <c r="P71" s="72"/>
      <c r="Q71" s="74"/>
      <c r="R71" s="61"/>
      <c r="S71" s="63"/>
      <c r="T71" s="65"/>
    </row>
    <row r="72" spans="1:20" x14ac:dyDescent="0.2">
      <c r="A72" s="56"/>
      <c r="B72" s="67"/>
      <c r="C72" s="67"/>
      <c r="D72" s="69"/>
      <c r="E72" s="71"/>
      <c r="F72" s="71"/>
      <c r="G72" s="6" t="s">
        <v>111</v>
      </c>
      <c r="H72" s="6" t="s">
        <v>29</v>
      </c>
      <c r="I72" s="9">
        <v>44</v>
      </c>
      <c r="J72" s="23" t="s">
        <v>23</v>
      </c>
      <c r="K72" s="36">
        <v>170000</v>
      </c>
      <c r="L72" s="25">
        <v>1</v>
      </c>
      <c r="M72" s="37">
        <f t="shared" si="22"/>
        <v>170000</v>
      </c>
      <c r="N72" s="42">
        <f t="shared" si="23"/>
        <v>198900</v>
      </c>
      <c r="O72" s="72"/>
      <c r="P72" s="72"/>
      <c r="Q72" s="74"/>
      <c r="R72" s="61"/>
      <c r="S72" s="63"/>
      <c r="T72" s="65"/>
    </row>
    <row r="73" spans="1:20" ht="61.9" customHeight="1" x14ac:dyDescent="0.2">
      <c r="A73" s="56"/>
      <c r="B73" s="57" t="s">
        <v>112</v>
      </c>
      <c r="C73" s="58"/>
      <c r="D73" s="58"/>
      <c r="E73" s="58"/>
      <c r="F73" s="58"/>
      <c r="G73" s="58"/>
      <c r="H73" s="58"/>
      <c r="I73" s="58"/>
      <c r="J73" s="58"/>
      <c r="K73" s="58"/>
      <c r="L73" s="58"/>
      <c r="M73" s="58"/>
      <c r="N73" s="58"/>
      <c r="O73" s="58"/>
      <c r="P73" s="58"/>
      <c r="Q73" s="58"/>
      <c r="R73" s="58"/>
      <c r="S73" s="58"/>
      <c r="T73" s="59"/>
    </row>
    <row r="74" spans="1:20" ht="15.75" x14ac:dyDescent="0.2">
      <c r="A74" s="53" t="s">
        <v>113</v>
      </c>
      <c r="B74" s="54"/>
      <c r="C74" s="54"/>
      <c r="D74" s="54"/>
      <c r="E74" s="54"/>
      <c r="F74" s="54"/>
      <c r="G74" s="54"/>
      <c r="H74" s="54"/>
      <c r="I74" s="54"/>
      <c r="J74" s="54"/>
      <c r="K74" s="54"/>
      <c r="L74" s="54"/>
      <c r="M74" s="54"/>
      <c r="N74" s="54"/>
      <c r="O74" s="54"/>
      <c r="P74" s="54"/>
      <c r="Q74" s="54"/>
      <c r="R74" s="54"/>
      <c r="S74" s="54"/>
      <c r="T74" s="55"/>
    </row>
    <row r="75" spans="1:20" ht="26.25" customHeight="1" x14ac:dyDescent="0.2">
      <c r="A75" s="56">
        <v>14</v>
      </c>
      <c r="B75" s="66" t="s">
        <v>114</v>
      </c>
      <c r="C75" s="66" t="s">
        <v>70</v>
      </c>
      <c r="D75" s="68">
        <v>23009</v>
      </c>
      <c r="E75" s="70" t="s">
        <v>43</v>
      </c>
      <c r="F75" s="70" t="s">
        <v>27</v>
      </c>
      <c r="G75" s="28" t="s">
        <v>106</v>
      </c>
      <c r="H75" s="28" t="s">
        <v>29</v>
      </c>
      <c r="I75" s="10">
        <v>100</v>
      </c>
      <c r="J75" s="28" t="s">
        <v>23</v>
      </c>
      <c r="K75" s="12">
        <v>25000</v>
      </c>
      <c r="L75" s="30">
        <v>1</v>
      </c>
      <c r="M75" s="31">
        <f t="shared" ref="M75:M80" si="24">L75*K75</f>
        <v>25000</v>
      </c>
      <c r="N75" s="28">
        <f t="shared" ref="N75:N80" si="25">M75*117/100</f>
        <v>29250</v>
      </c>
      <c r="O75" s="72" t="s">
        <v>30</v>
      </c>
      <c r="P75" s="72" t="s">
        <v>31</v>
      </c>
      <c r="Q75" s="73"/>
      <c r="R75" s="60">
        <f>N75*(100-Q75)/100</f>
        <v>29250</v>
      </c>
      <c r="S75" s="62" t="s">
        <v>22</v>
      </c>
      <c r="T75" s="64"/>
    </row>
    <row r="76" spans="1:20" ht="32.25" customHeight="1" x14ac:dyDescent="0.2">
      <c r="A76" s="56"/>
      <c r="B76" s="67"/>
      <c r="C76" s="67"/>
      <c r="D76" s="69"/>
      <c r="E76" s="71"/>
      <c r="F76" s="71"/>
      <c r="G76" s="6" t="s">
        <v>108</v>
      </c>
      <c r="H76" s="6" t="s">
        <v>29</v>
      </c>
      <c r="I76" s="9">
        <v>66</v>
      </c>
      <c r="J76" s="23" t="s">
        <v>23</v>
      </c>
      <c r="K76" s="36">
        <v>49215</v>
      </c>
      <c r="L76" s="25">
        <v>1</v>
      </c>
      <c r="M76" s="37">
        <f t="shared" si="24"/>
        <v>49215</v>
      </c>
      <c r="N76" s="42">
        <f t="shared" si="25"/>
        <v>57581.55</v>
      </c>
      <c r="O76" s="72"/>
      <c r="P76" s="72"/>
      <c r="Q76" s="74"/>
      <c r="R76" s="61"/>
      <c r="S76" s="63"/>
      <c r="T76" s="65"/>
    </row>
    <row r="77" spans="1:20" ht="21.75" customHeight="1" x14ac:dyDescent="0.2">
      <c r="A77" s="56"/>
      <c r="B77" s="67"/>
      <c r="C77" s="67"/>
      <c r="D77" s="69"/>
      <c r="E77" s="71"/>
      <c r="F77" s="71"/>
      <c r="G77" s="6" t="s">
        <v>107</v>
      </c>
      <c r="H77" s="6" t="s">
        <v>29</v>
      </c>
      <c r="I77" s="9">
        <v>60</v>
      </c>
      <c r="J77" s="23" t="s">
        <v>23</v>
      </c>
      <c r="K77" s="36">
        <v>57689.74</v>
      </c>
      <c r="L77" s="25">
        <v>1</v>
      </c>
      <c r="M77" s="37">
        <f t="shared" si="24"/>
        <v>57689.74</v>
      </c>
      <c r="N77" s="42">
        <f t="shared" si="25"/>
        <v>67496.995800000004</v>
      </c>
      <c r="O77" s="72"/>
      <c r="P77" s="72"/>
      <c r="Q77" s="74"/>
      <c r="R77" s="61"/>
      <c r="S77" s="63"/>
      <c r="T77" s="65"/>
    </row>
    <row r="78" spans="1:20" ht="28.5" customHeight="1" x14ac:dyDescent="0.2">
      <c r="A78" s="56"/>
      <c r="B78" s="67"/>
      <c r="C78" s="67"/>
      <c r="D78" s="69"/>
      <c r="E78" s="71"/>
      <c r="F78" s="71"/>
      <c r="G78" s="6" t="s">
        <v>109</v>
      </c>
      <c r="H78" s="6" t="s">
        <v>29</v>
      </c>
      <c r="I78" s="9">
        <v>47</v>
      </c>
      <c r="J78" s="23" t="s">
        <v>23</v>
      </c>
      <c r="K78" s="36">
        <v>102000</v>
      </c>
      <c r="L78" s="25">
        <v>1</v>
      </c>
      <c r="M78" s="37">
        <f t="shared" si="24"/>
        <v>102000</v>
      </c>
      <c r="N78" s="42">
        <f t="shared" si="25"/>
        <v>119340</v>
      </c>
      <c r="O78" s="72"/>
      <c r="P78" s="72"/>
      <c r="Q78" s="74"/>
      <c r="R78" s="61"/>
      <c r="S78" s="63"/>
      <c r="T78" s="65"/>
    </row>
    <row r="79" spans="1:20" ht="26.25" customHeight="1" x14ac:dyDescent="0.2">
      <c r="A79" s="56"/>
      <c r="B79" s="67"/>
      <c r="C79" s="67"/>
      <c r="D79" s="69"/>
      <c r="E79" s="71"/>
      <c r="F79" s="71"/>
      <c r="G79" s="6" t="s">
        <v>110</v>
      </c>
      <c r="H79" s="6" t="s">
        <v>29</v>
      </c>
      <c r="I79" s="9">
        <v>44</v>
      </c>
      <c r="J79" s="23" t="s">
        <v>23</v>
      </c>
      <c r="K79" s="36">
        <v>123000</v>
      </c>
      <c r="L79" s="25">
        <v>1</v>
      </c>
      <c r="M79" s="37">
        <f t="shared" si="24"/>
        <v>123000</v>
      </c>
      <c r="N79" s="42">
        <f t="shared" si="25"/>
        <v>143910</v>
      </c>
      <c r="O79" s="72"/>
      <c r="P79" s="72"/>
      <c r="Q79" s="74"/>
      <c r="R79" s="61"/>
      <c r="S79" s="63"/>
      <c r="T79" s="65"/>
    </row>
    <row r="80" spans="1:20" ht="27" customHeight="1" x14ac:dyDescent="0.2">
      <c r="A80" s="56"/>
      <c r="B80" s="67"/>
      <c r="C80" s="67"/>
      <c r="D80" s="69"/>
      <c r="E80" s="71"/>
      <c r="F80" s="71"/>
      <c r="G80" s="6" t="s">
        <v>111</v>
      </c>
      <c r="H80" s="6" t="s">
        <v>29</v>
      </c>
      <c r="I80" s="9">
        <v>43</v>
      </c>
      <c r="J80" s="23" t="s">
        <v>23</v>
      </c>
      <c r="K80" s="36">
        <v>140000</v>
      </c>
      <c r="L80" s="25">
        <v>1</v>
      </c>
      <c r="M80" s="37">
        <f t="shared" si="24"/>
        <v>140000</v>
      </c>
      <c r="N80" s="42">
        <f t="shared" si="25"/>
        <v>163800</v>
      </c>
      <c r="O80" s="72"/>
      <c r="P80" s="72"/>
      <c r="Q80" s="74"/>
      <c r="R80" s="61"/>
      <c r="S80" s="63"/>
      <c r="T80" s="65"/>
    </row>
    <row r="81" spans="1:20" ht="67.900000000000006" customHeight="1" x14ac:dyDescent="0.2">
      <c r="A81" s="56"/>
      <c r="B81" s="57" t="s">
        <v>112</v>
      </c>
      <c r="C81" s="58"/>
      <c r="D81" s="58"/>
      <c r="E81" s="58"/>
      <c r="F81" s="58"/>
      <c r="G81" s="58"/>
      <c r="H81" s="58"/>
      <c r="I81" s="58"/>
      <c r="J81" s="58"/>
      <c r="K81" s="58"/>
      <c r="L81" s="58"/>
      <c r="M81" s="58"/>
      <c r="N81" s="58"/>
      <c r="O81" s="58"/>
      <c r="P81" s="58"/>
      <c r="Q81" s="58"/>
      <c r="R81" s="58"/>
      <c r="S81" s="58"/>
      <c r="T81" s="59"/>
    </row>
    <row r="82" spans="1:20" ht="15.75" x14ac:dyDescent="0.2">
      <c r="A82" s="53" t="s">
        <v>115</v>
      </c>
      <c r="B82" s="54"/>
      <c r="C82" s="54"/>
      <c r="D82" s="54"/>
      <c r="E82" s="54"/>
      <c r="F82" s="54"/>
      <c r="G82" s="54"/>
      <c r="H82" s="54"/>
      <c r="I82" s="54"/>
      <c r="J82" s="54"/>
      <c r="K82" s="54"/>
      <c r="L82" s="54"/>
      <c r="M82" s="54"/>
      <c r="N82" s="54"/>
      <c r="O82" s="54"/>
      <c r="P82" s="54"/>
      <c r="Q82" s="54"/>
      <c r="R82" s="54"/>
      <c r="S82" s="54"/>
      <c r="T82" s="55"/>
    </row>
    <row r="83" spans="1:20" ht="26.25" customHeight="1" x14ac:dyDescent="0.2">
      <c r="A83" s="56">
        <v>15</v>
      </c>
      <c r="B83" s="66" t="s">
        <v>116</v>
      </c>
      <c r="C83" s="66" t="s">
        <v>70</v>
      </c>
      <c r="D83" s="68">
        <v>23009</v>
      </c>
      <c r="E83" s="70" t="s">
        <v>36</v>
      </c>
      <c r="F83" s="70" t="s">
        <v>27</v>
      </c>
      <c r="G83" s="28" t="s">
        <v>38</v>
      </c>
      <c r="H83" s="28" t="s">
        <v>29</v>
      </c>
      <c r="I83" s="10">
        <v>91</v>
      </c>
      <c r="J83" s="28" t="s">
        <v>23</v>
      </c>
      <c r="K83" s="12">
        <v>115582</v>
      </c>
      <c r="L83" s="30">
        <v>1</v>
      </c>
      <c r="M83" s="31">
        <f t="shared" ref="M83:M85" si="26">L83*K83</f>
        <v>115582</v>
      </c>
      <c r="N83" s="28">
        <f t="shared" ref="N83:N85" si="27">M83*117/100</f>
        <v>135230.94</v>
      </c>
      <c r="O83" s="72" t="s">
        <v>30</v>
      </c>
      <c r="P83" s="72" t="s">
        <v>33</v>
      </c>
      <c r="Q83" s="73"/>
      <c r="R83" s="60">
        <f>N83*(100-Q83)/100</f>
        <v>135230.94</v>
      </c>
      <c r="S83" s="62" t="s">
        <v>22</v>
      </c>
      <c r="T83" s="64"/>
    </row>
    <row r="84" spans="1:20" ht="21" customHeight="1" x14ac:dyDescent="0.2">
      <c r="A84" s="56"/>
      <c r="B84" s="67"/>
      <c r="C84" s="67"/>
      <c r="D84" s="69"/>
      <c r="E84" s="71"/>
      <c r="F84" s="71"/>
      <c r="G84" s="6" t="s">
        <v>39</v>
      </c>
      <c r="H84" s="6" t="s">
        <v>29</v>
      </c>
      <c r="I84" s="9">
        <v>88</v>
      </c>
      <c r="J84" s="23" t="s">
        <v>23</v>
      </c>
      <c r="K84" s="36">
        <v>100000</v>
      </c>
      <c r="L84" s="25">
        <v>1</v>
      </c>
      <c r="M84" s="45">
        <f t="shared" si="26"/>
        <v>100000</v>
      </c>
      <c r="N84" s="23">
        <f t="shared" si="27"/>
        <v>117000</v>
      </c>
      <c r="O84" s="72"/>
      <c r="P84" s="72"/>
      <c r="Q84" s="74"/>
      <c r="R84" s="61"/>
      <c r="S84" s="63"/>
      <c r="T84" s="65"/>
    </row>
    <row r="85" spans="1:20" ht="41.25" customHeight="1" x14ac:dyDescent="0.2">
      <c r="A85" s="56"/>
      <c r="B85" s="67"/>
      <c r="C85" s="67"/>
      <c r="D85" s="69"/>
      <c r="E85" s="71"/>
      <c r="F85" s="71"/>
      <c r="G85" s="6" t="s">
        <v>117</v>
      </c>
      <c r="H85" s="6" t="s">
        <v>29</v>
      </c>
      <c r="I85" s="9">
        <v>79</v>
      </c>
      <c r="J85" s="23" t="s">
        <v>23</v>
      </c>
      <c r="K85" s="36">
        <v>142000</v>
      </c>
      <c r="L85" s="25">
        <v>1</v>
      </c>
      <c r="M85" s="45">
        <f t="shared" si="26"/>
        <v>142000</v>
      </c>
      <c r="N85" s="23">
        <f t="shared" si="27"/>
        <v>166140</v>
      </c>
      <c r="O85" s="72"/>
      <c r="P85" s="72"/>
      <c r="Q85" s="74"/>
      <c r="R85" s="61"/>
      <c r="S85" s="63"/>
      <c r="T85" s="65"/>
    </row>
    <row r="86" spans="1:20" ht="78" customHeight="1" x14ac:dyDescent="0.2">
      <c r="A86" s="56"/>
      <c r="B86" s="57" t="s">
        <v>118</v>
      </c>
      <c r="C86" s="58"/>
      <c r="D86" s="58"/>
      <c r="E86" s="58"/>
      <c r="F86" s="58"/>
      <c r="G86" s="58"/>
      <c r="H86" s="58"/>
      <c r="I86" s="58"/>
      <c r="J86" s="58"/>
      <c r="K86" s="58"/>
      <c r="L86" s="58"/>
      <c r="M86" s="58"/>
      <c r="N86" s="58"/>
      <c r="O86" s="58"/>
      <c r="P86" s="58"/>
      <c r="Q86" s="58"/>
      <c r="R86" s="58"/>
      <c r="S86" s="58"/>
      <c r="T86" s="59"/>
    </row>
    <row r="87" spans="1:20" ht="15.75" x14ac:dyDescent="0.2">
      <c r="A87" s="53" t="s">
        <v>119</v>
      </c>
      <c r="B87" s="54"/>
      <c r="C87" s="54"/>
      <c r="D87" s="54"/>
      <c r="E87" s="54"/>
      <c r="F87" s="54"/>
      <c r="G87" s="54"/>
      <c r="H87" s="54"/>
      <c r="I87" s="54"/>
      <c r="J87" s="54"/>
      <c r="K87" s="54"/>
      <c r="L87" s="54"/>
      <c r="M87" s="54"/>
      <c r="N87" s="54"/>
      <c r="O87" s="54"/>
      <c r="P87" s="54"/>
      <c r="Q87" s="54"/>
      <c r="R87" s="54"/>
      <c r="S87" s="54"/>
      <c r="T87" s="55"/>
    </row>
    <row r="88" spans="1:20" ht="24.75" customHeight="1" x14ac:dyDescent="0.2">
      <c r="A88" s="56">
        <v>16</v>
      </c>
      <c r="B88" s="66" t="s">
        <v>120</v>
      </c>
      <c r="C88" s="66" t="s">
        <v>70</v>
      </c>
      <c r="D88" s="68">
        <v>23009</v>
      </c>
      <c r="E88" s="70" t="s">
        <v>36</v>
      </c>
      <c r="F88" s="70" t="s">
        <v>27</v>
      </c>
      <c r="G88" s="28" t="s">
        <v>121</v>
      </c>
      <c r="H88" s="28" t="s">
        <v>29</v>
      </c>
      <c r="I88" s="10">
        <v>100</v>
      </c>
      <c r="J88" s="28" t="s">
        <v>23</v>
      </c>
      <c r="K88" s="12">
        <v>128178</v>
      </c>
      <c r="L88" s="30">
        <v>1</v>
      </c>
      <c r="M88" s="31">
        <f t="shared" ref="M88:M90" si="28">L88*K88</f>
        <v>128178</v>
      </c>
      <c r="N88" s="28">
        <f t="shared" ref="N88:N90" si="29">M88*117/100</f>
        <v>149968.26</v>
      </c>
      <c r="O88" s="72" t="s">
        <v>30</v>
      </c>
      <c r="P88" s="72" t="s">
        <v>122</v>
      </c>
      <c r="Q88" s="73"/>
      <c r="R88" s="60">
        <f>N88*(100-Q88)/100</f>
        <v>149968.26</v>
      </c>
      <c r="S88" s="62" t="s">
        <v>22</v>
      </c>
      <c r="T88" s="64"/>
    </row>
    <row r="89" spans="1:20" ht="36.75" customHeight="1" x14ac:dyDescent="0.2">
      <c r="A89" s="56"/>
      <c r="B89" s="67"/>
      <c r="C89" s="67"/>
      <c r="D89" s="69"/>
      <c r="E89" s="71"/>
      <c r="F89" s="71"/>
      <c r="G89" s="34" t="s">
        <v>39</v>
      </c>
      <c r="H89" s="6" t="s">
        <v>29</v>
      </c>
      <c r="I89" s="9">
        <v>75</v>
      </c>
      <c r="J89" s="23" t="s">
        <v>23</v>
      </c>
      <c r="K89" s="36">
        <v>200000</v>
      </c>
      <c r="L89" s="25">
        <v>1</v>
      </c>
      <c r="M89" s="45">
        <f t="shared" si="28"/>
        <v>200000</v>
      </c>
      <c r="N89" s="23">
        <f t="shared" si="29"/>
        <v>234000</v>
      </c>
      <c r="O89" s="72"/>
      <c r="P89" s="72"/>
      <c r="Q89" s="74"/>
      <c r="R89" s="61"/>
      <c r="S89" s="63"/>
      <c r="T89" s="65"/>
    </row>
    <row r="90" spans="1:20" ht="37.5" customHeight="1" x14ac:dyDescent="0.2">
      <c r="A90" s="56"/>
      <c r="B90" s="67"/>
      <c r="C90" s="67"/>
      <c r="D90" s="69"/>
      <c r="E90" s="71"/>
      <c r="F90" s="71"/>
      <c r="G90" s="34" t="s">
        <v>117</v>
      </c>
      <c r="H90" s="6" t="s">
        <v>29</v>
      </c>
      <c r="I90" s="9">
        <v>75</v>
      </c>
      <c r="J90" s="23" t="s">
        <v>23</v>
      </c>
      <c r="K90" s="36">
        <v>201000</v>
      </c>
      <c r="L90" s="25">
        <v>1</v>
      </c>
      <c r="M90" s="45">
        <f t="shared" si="28"/>
        <v>201000</v>
      </c>
      <c r="N90" s="23">
        <f t="shared" si="29"/>
        <v>235170</v>
      </c>
      <c r="O90" s="72"/>
      <c r="P90" s="72"/>
      <c r="Q90" s="74"/>
      <c r="R90" s="61"/>
      <c r="S90" s="63"/>
      <c r="T90" s="65"/>
    </row>
    <row r="91" spans="1:20" ht="86.45" customHeight="1" x14ac:dyDescent="0.2">
      <c r="A91" s="56"/>
      <c r="B91" s="57" t="s">
        <v>123</v>
      </c>
      <c r="C91" s="58"/>
      <c r="D91" s="58"/>
      <c r="E91" s="58"/>
      <c r="F91" s="58"/>
      <c r="G91" s="58"/>
      <c r="H91" s="58"/>
      <c r="I91" s="58"/>
      <c r="J91" s="58"/>
      <c r="K91" s="58"/>
      <c r="L91" s="58"/>
      <c r="M91" s="58"/>
      <c r="N91" s="58"/>
      <c r="O91" s="58"/>
      <c r="P91" s="58"/>
      <c r="Q91" s="58"/>
      <c r="R91" s="58"/>
      <c r="S91" s="58"/>
      <c r="T91" s="59"/>
    </row>
    <row r="92" spans="1:20" ht="15.75" x14ac:dyDescent="0.2">
      <c r="A92" s="53" t="s">
        <v>124</v>
      </c>
      <c r="B92" s="54"/>
      <c r="C92" s="54"/>
      <c r="D92" s="54"/>
      <c r="E92" s="54"/>
      <c r="F92" s="54"/>
      <c r="G92" s="54"/>
      <c r="H92" s="54"/>
      <c r="I92" s="54"/>
      <c r="J92" s="54"/>
      <c r="K92" s="54"/>
      <c r="L92" s="54"/>
      <c r="M92" s="54"/>
      <c r="N92" s="54"/>
      <c r="O92" s="54"/>
      <c r="P92" s="54"/>
      <c r="Q92" s="54"/>
      <c r="R92" s="54"/>
      <c r="S92" s="54"/>
      <c r="T92" s="55"/>
    </row>
    <row r="93" spans="1:20" ht="51" x14ac:dyDescent="0.2">
      <c r="A93" s="56">
        <v>17</v>
      </c>
      <c r="B93" s="7" t="s">
        <v>125</v>
      </c>
      <c r="C93" s="7" t="s">
        <v>126</v>
      </c>
      <c r="D93" s="17">
        <v>1715000751</v>
      </c>
      <c r="E93" s="18" t="s">
        <v>44</v>
      </c>
      <c r="F93" s="18" t="s">
        <v>27</v>
      </c>
      <c r="G93" s="28" t="s">
        <v>42</v>
      </c>
      <c r="H93" s="28" t="s">
        <v>29</v>
      </c>
      <c r="I93" s="10">
        <v>100</v>
      </c>
      <c r="J93" s="47" t="s">
        <v>127</v>
      </c>
      <c r="K93" s="12">
        <v>6000</v>
      </c>
      <c r="L93" s="30">
        <v>12</v>
      </c>
      <c r="M93" s="28">
        <f t="shared" ref="M93" si="30">L93*K93</f>
        <v>72000</v>
      </c>
      <c r="N93" s="28">
        <f t="shared" ref="N93" si="31">M93*117/100</f>
        <v>84240</v>
      </c>
      <c r="O93" s="5" t="s">
        <v>37</v>
      </c>
      <c r="P93" s="5" t="s">
        <v>33</v>
      </c>
      <c r="Q93" s="19"/>
      <c r="R93" s="20">
        <f>N93*(100-Q93)/100</f>
        <v>84240</v>
      </c>
      <c r="S93" s="32" t="s">
        <v>22</v>
      </c>
      <c r="T93" s="33"/>
    </row>
    <row r="94" spans="1:20" ht="33.75" customHeight="1" x14ac:dyDescent="0.2">
      <c r="A94" s="56"/>
      <c r="B94" s="57" t="s">
        <v>128</v>
      </c>
      <c r="C94" s="58"/>
      <c r="D94" s="58"/>
      <c r="E94" s="58"/>
      <c r="F94" s="58"/>
      <c r="G94" s="58"/>
      <c r="H94" s="58"/>
      <c r="I94" s="58"/>
      <c r="J94" s="58"/>
      <c r="K94" s="58"/>
      <c r="L94" s="58"/>
      <c r="M94" s="58"/>
      <c r="N94" s="58"/>
      <c r="O94" s="58"/>
      <c r="P94" s="58"/>
      <c r="Q94" s="58"/>
      <c r="R94" s="58"/>
      <c r="S94" s="58"/>
      <c r="T94" s="59"/>
    </row>
    <row r="95" spans="1:20" ht="15.75" x14ac:dyDescent="0.2">
      <c r="A95" s="53" t="s">
        <v>129</v>
      </c>
      <c r="B95" s="54"/>
      <c r="C95" s="54"/>
      <c r="D95" s="54"/>
      <c r="E95" s="54"/>
      <c r="F95" s="54"/>
      <c r="G95" s="54"/>
      <c r="H95" s="54"/>
      <c r="I95" s="54"/>
      <c r="J95" s="54"/>
      <c r="K95" s="54"/>
      <c r="L95" s="54"/>
      <c r="M95" s="54"/>
      <c r="N95" s="54"/>
      <c r="O95" s="54"/>
      <c r="P95" s="54"/>
      <c r="Q95" s="54"/>
      <c r="R95" s="54"/>
      <c r="S95" s="54"/>
      <c r="T95" s="55"/>
    </row>
    <row r="96" spans="1:20" ht="24.75" customHeight="1" x14ac:dyDescent="0.2">
      <c r="A96" s="56">
        <v>18</v>
      </c>
      <c r="B96" s="7" t="s">
        <v>130</v>
      </c>
      <c r="C96" s="7" t="s">
        <v>131</v>
      </c>
      <c r="D96" s="17">
        <v>23009</v>
      </c>
      <c r="E96" s="18" t="s">
        <v>36</v>
      </c>
      <c r="F96" s="18" t="s">
        <v>27</v>
      </c>
      <c r="G96" s="48" t="s">
        <v>38</v>
      </c>
      <c r="H96" s="49" t="s">
        <v>29</v>
      </c>
      <c r="I96" s="49">
        <v>100</v>
      </c>
      <c r="J96" s="47" t="s">
        <v>23</v>
      </c>
      <c r="K96" s="50">
        <f>500000/1.17-0.43</f>
        <v>427349.99735042738</v>
      </c>
      <c r="L96" s="51">
        <v>1</v>
      </c>
      <c r="M96" s="52">
        <f>500000/1.17-0.43</f>
        <v>427349.99735042738</v>
      </c>
      <c r="N96" s="28">
        <v>500000</v>
      </c>
      <c r="O96" s="5" t="s">
        <v>30</v>
      </c>
      <c r="P96" s="5" t="s">
        <v>132</v>
      </c>
      <c r="Q96" s="19"/>
      <c r="R96" s="20">
        <f>N96*(100-Q96)/100</f>
        <v>500000</v>
      </c>
      <c r="S96" s="32" t="s">
        <v>22</v>
      </c>
      <c r="T96" s="33"/>
    </row>
    <row r="97" spans="1:20" ht="72.599999999999994" customHeight="1" x14ac:dyDescent="0.2">
      <c r="A97" s="56"/>
      <c r="B97" s="57" t="s">
        <v>133</v>
      </c>
      <c r="C97" s="58"/>
      <c r="D97" s="58"/>
      <c r="E97" s="58"/>
      <c r="F97" s="58"/>
      <c r="G97" s="58"/>
      <c r="H97" s="58"/>
      <c r="I97" s="58"/>
      <c r="J97" s="58"/>
      <c r="K97" s="58"/>
      <c r="L97" s="58"/>
      <c r="M97" s="58"/>
      <c r="N97" s="58"/>
      <c r="O97" s="58"/>
      <c r="P97" s="58"/>
      <c r="Q97" s="58"/>
      <c r="R97" s="58"/>
      <c r="S97" s="58"/>
      <c r="T97" s="59"/>
    </row>
    <row r="99" spans="1:20" x14ac:dyDescent="0.2">
      <c r="B99" s="27" t="s">
        <v>24</v>
      </c>
    </row>
  </sheetData>
  <mergeCells count="225">
    <mergeCell ref="A7:T7"/>
    <mergeCell ref="A12:T12"/>
    <mergeCell ref="A1:A6"/>
    <mergeCell ref="B1:T1"/>
    <mergeCell ref="B2:T2"/>
    <mergeCell ref="B3:T3"/>
    <mergeCell ref="B4:T4"/>
    <mergeCell ref="B5:T5"/>
    <mergeCell ref="A35:T35"/>
    <mergeCell ref="A36:A39"/>
    <mergeCell ref="B36:B38"/>
    <mergeCell ref="O26:O28"/>
    <mergeCell ref="P26:P28"/>
    <mergeCell ref="Q26:Q28"/>
    <mergeCell ref="R26:R28"/>
    <mergeCell ref="A20:T20"/>
    <mergeCell ref="S8:S10"/>
    <mergeCell ref="T8:T10"/>
    <mergeCell ref="B11:T11"/>
    <mergeCell ref="E8:E10"/>
    <mergeCell ref="F8:F10"/>
    <mergeCell ref="O8:O10"/>
    <mergeCell ref="P8:P10"/>
    <mergeCell ref="Q8:Q10"/>
    <mergeCell ref="R8:R10"/>
    <mergeCell ref="A8:A11"/>
    <mergeCell ref="B8:B10"/>
    <mergeCell ref="C8:C10"/>
    <mergeCell ref="D8:D10"/>
    <mergeCell ref="A13:A14"/>
    <mergeCell ref="B14:T14"/>
    <mergeCell ref="A15:T15"/>
    <mergeCell ref="A16:A19"/>
    <mergeCell ref="B16:B18"/>
    <mergeCell ref="C16:C18"/>
    <mergeCell ref="D16:D18"/>
    <mergeCell ref="P75:P80"/>
    <mergeCell ref="Q75:Q80"/>
    <mergeCell ref="R75:R80"/>
    <mergeCell ref="S75:S80"/>
    <mergeCell ref="R67:R72"/>
    <mergeCell ref="S67:S72"/>
    <mergeCell ref="P57:P59"/>
    <mergeCell ref="Q57:Q59"/>
    <mergeCell ref="R57:R59"/>
    <mergeCell ref="S57:S59"/>
    <mergeCell ref="R52:R54"/>
    <mergeCell ref="S52:S54"/>
    <mergeCell ref="A46:T46"/>
    <mergeCell ref="O41:O44"/>
    <mergeCell ref="P41:P44"/>
    <mergeCell ref="Q41:Q44"/>
    <mergeCell ref="R41:R44"/>
    <mergeCell ref="Q21:Q23"/>
    <mergeCell ref="R21:R23"/>
    <mergeCell ref="S21:S23"/>
    <mergeCell ref="T21:T23"/>
    <mergeCell ref="B24:T24"/>
    <mergeCell ref="A25:T25"/>
    <mergeCell ref="S16:S18"/>
    <mergeCell ref="T16:T18"/>
    <mergeCell ref="A21:A24"/>
    <mergeCell ref="B21:B23"/>
    <mergeCell ref="C21:C23"/>
    <mergeCell ref="D21:D23"/>
    <mergeCell ref="E21:E23"/>
    <mergeCell ref="F21:F23"/>
    <mergeCell ref="O21:O23"/>
    <mergeCell ref="P21:P23"/>
    <mergeCell ref="E16:E18"/>
    <mergeCell ref="F16:F18"/>
    <mergeCell ref="O16:O18"/>
    <mergeCell ref="P16:P18"/>
    <mergeCell ref="Q16:Q18"/>
    <mergeCell ref="R16:R18"/>
    <mergeCell ref="B19:T19"/>
    <mergeCell ref="O31:O33"/>
    <mergeCell ref="P31:P33"/>
    <mergeCell ref="Q31:Q33"/>
    <mergeCell ref="R31:R33"/>
    <mergeCell ref="S31:S33"/>
    <mergeCell ref="T31:T33"/>
    <mergeCell ref="S26:S28"/>
    <mergeCell ref="T26:T28"/>
    <mergeCell ref="B29:S29"/>
    <mergeCell ref="A30:T30"/>
    <mergeCell ref="A31:A34"/>
    <mergeCell ref="B31:B33"/>
    <mergeCell ref="C31:C33"/>
    <mergeCell ref="D31:D33"/>
    <mergeCell ref="E31:E33"/>
    <mergeCell ref="F31:F33"/>
    <mergeCell ref="A26:A29"/>
    <mergeCell ref="B26:B28"/>
    <mergeCell ref="C26:C28"/>
    <mergeCell ref="D26:D28"/>
    <mergeCell ref="E26:E28"/>
    <mergeCell ref="F26:F28"/>
    <mergeCell ref="B34:T34"/>
    <mergeCell ref="Q36:Q38"/>
    <mergeCell ref="R36:R38"/>
    <mergeCell ref="S36:S38"/>
    <mergeCell ref="T36:T38"/>
    <mergeCell ref="B39:T39"/>
    <mergeCell ref="A40:T40"/>
    <mergeCell ref="C36:C38"/>
    <mergeCell ref="D36:D38"/>
    <mergeCell ref="E36:E38"/>
    <mergeCell ref="F36:F38"/>
    <mergeCell ref="O36:O38"/>
    <mergeCell ref="P36:P38"/>
    <mergeCell ref="A47:A50"/>
    <mergeCell ref="B47:B49"/>
    <mergeCell ref="C47:C49"/>
    <mergeCell ref="D47:D49"/>
    <mergeCell ref="E47:E49"/>
    <mergeCell ref="F47:F49"/>
    <mergeCell ref="O47:O49"/>
    <mergeCell ref="A41:A45"/>
    <mergeCell ref="B41:B44"/>
    <mergeCell ref="C41:C44"/>
    <mergeCell ref="D41:D44"/>
    <mergeCell ref="E41:E44"/>
    <mergeCell ref="F41:F44"/>
    <mergeCell ref="P47:P49"/>
    <mergeCell ref="Q47:Q49"/>
    <mergeCell ref="R47:R49"/>
    <mergeCell ref="S47:S49"/>
    <mergeCell ref="T47:T49"/>
    <mergeCell ref="B50:T50"/>
    <mergeCell ref="S41:S44"/>
    <mergeCell ref="T41:T44"/>
    <mergeCell ref="B45:S45"/>
    <mergeCell ref="A51:T51"/>
    <mergeCell ref="A52:A55"/>
    <mergeCell ref="B52:B54"/>
    <mergeCell ref="C52:C54"/>
    <mergeCell ref="D52:D54"/>
    <mergeCell ref="E52:E54"/>
    <mergeCell ref="F52:F54"/>
    <mergeCell ref="O52:O54"/>
    <mergeCell ref="P52:P54"/>
    <mergeCell ref="Q52:Q54"/>
    <mergeCell ref="T52:T54"/>
    <mergeCell ref="B55:T55"/>
    <mergeCell ref="A56:T56"/>
    <mergeCell ref="A57:A60"/>
    <mergeCell ref="B57:B59"/>
    <mergeCell ref="C57:C59"/>
    <mergeCell ref="D57:D59"/>
    <mergeCell ref="E57:E59"/>
    <mergeCell ref="F57:F59"/>
    <mergeCell ref="O57:O59"/>
    <mergeCell ref="P62:P64"/>
    <mergeCell ref="Q62:Q64"/>
    <mergeCell ref="R62:R64"/>
    <mergeCell ref="S62:S64"/>
    <mergeCell ref="T62:T64"/>
    <mergeCell ref="B65:T65"/>
    <mergeCell ref="T57:T59"/>
    <mergeCell ref="B60:T60"/>
    <mergeCell ref="A61:T61"/>
    <mergeCell ref="A62:A65"/>
    <mergeCell ref="B62:B64"/>
    <mergeCell ref="C62:C64"/>
    <mergeCell ref="D62:D64"/>
    <mergeCell ref="E62:E64"/>
    <mergeCell ref="F62:F64"/>
    <mergeCell ref="O62:O64"/>
    <mergeCell ref="A66:T66"/>
    <mergeCell ref="A67:A73"/>
    <mergeCell ref="B67:B72"/>
    <mergeCell ref="C67:C72"/>
    <mergeCell ref="D67:D72"/>
    <mergeCell ref="E67:E72"/>
    <mergeCell ref="F67:F72"/>
    <mergeCell ref="O67:O72"/>
    <mergeCell ref="P67:P72"/>
    <mergeCell ref="Q67:Q72"/>
    <mergeCell ref="T67:T72"/>
    <mergeCell ref="B73:T73"/>
    <mergeCell ref="A74:T74"/>
    <mergeCell ref="A75:A81"/>
    <mergeCell ref="B75:B80"/>
    <mergeCell ref="C75:C80"/>
    <mergeCell ref="D75:D80"/>
    <mergeCell ref="E75:E80"/>
    <mergeCell ref="F75:F80"/>
    <mergeCell ref="O75:O80"/>
    <mergeCell ref="P83:P85"/>
    <mergeCell ref="Q83:Q85"/>
    <mergeCell ref="R83:R85"/>
    <mergeCell ref="S83:S85"/>
    <mergeCell ref="T83:T85"/>
    <mergeCell ref="B86:T86"/>
    <mergeCell ref="T75:T80"/>
    <mergeCell ref="B81:T81"/>
    <mergeCell ref="A82:T82"/>
    <mergeCell ref="A83:A86"/>
    <mergeCell ref="B83:B85"/>
    <mergeCell ref="C83:C85"/>
    <mergeCell ref="D83:D85"/>
    <mergeCell ref="E83:E85"/>
    <mergeCell ref="F83:F85"/>
    <mergeCell ref="O83:O85"/>
    <mergeCell ref="A87:T87"/>
    <mergeCell ref="A88:A91"/>
    <mergeCell ref="B88:B90"/>
    <mergeCell ref="C88:C90"/>
    <mergeCell ref="D88:D90"/>
    <mergeCell ref="E88:E90"/>
    <mergeCell ref="F88:F90"/>
    <mergeCell ref="O88:O90"/>
    <mergeCell ref="P88:P90"/>
    <mergeCell ref="Q88:Q90"/>
    <mergeCell ref="A95:T95"/>
    <mergeCell ref="A96:A97"/>
    <mergeCell ref="B97:T97"/>
    <mergeCell ref="R88:R90"/>
    <mergeCell ref="S88:S90"/>
    <mergeCell ref="T88:T90"/>
    <mergeCell ref="B91:T91"/>
    <mergeCell ref="A92:T92"/>
    <mergeCell ref="A93:A94"/>
    <mergeCell ref="B94:T9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2023-08-28T06:44:49Z</dcterms:created>
  <dcterms:modified xsi:type="dcterms:W3CDTF">2023-08-28T10:27:13Z</dcterms:modified>
</cp:coreProperties>
</file>