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A0CC3142-B26E-4D4A-A8B4-9E05704BE7B4}" xr6:coauthVersionLast="47" xr6:coauthVersionMax="47" xr10:uidLastSave="{00000000-0000-0000-0000-000000000000}"/>
  <bookViews>
    <workbookView xWindow="-120" yWindow="-120" windowWidth="29040" windowHeight="15840" xr2:uid="{EFD79549-2DCC-4AB0-B150-0111FF7974F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N35" i="1" s="1"/>
  <c r="N34" i="1"/>
  <c r="M34" i="1"/>
  <c r="M33" i="1"/>
  <c r="N33" i="1" s="1"/>
  <c r="M32" i="1"/>
  <c r="N32" i="1" s="1"/>
  <c r="R32" i="1" s="1"/>
  <c r="M29" i="1"/>
  <c r="N29" i="1" s="1"/>
  <c r="N28" i="1"/>
  <c r="M28" i="1"/>
  <c r="M27" i="1"/>
  <c r="N27" i="1" s="1"/>
  <c r="M26" i="1"/>
  <c r="N26" i="1" s="1"/>
  <c r="R26" i="1" s="1"/>
  <c r="M23" i="1"/>
  <c r="N23" i="1" s="1"/>
  <c r="N22" i="1"/>
  <c r="M22" i="1"/>
  <c r="N21" i="1"/>
  <c r="R21" i="1" s="1"/>
  <c r="M21" i="1"/>
  <c r="M18" i="1"/>
  <c r="N18" i="1" s="1"/>
  <c r="M17" i="1"/>
  <c r="N17" i="1" s="1"/>
  <c r="N16" i="1"/>
  <c r="M16" i="1"/>
  <c r="N15" i="1"/>
  <c r="R15" i="1" s="1"/>
  <c r="M15" i="1"/>
  <c r="M12" i="1"/>
  <c r="N12" i="1" s="1"/>
  <c r="M10" i="1"/>
  <c r="N10" i="1" s="1"/>
  <c r="N9" i="1"/>
  <c r="M9" i="1"/>
  <c r="L8" i="1"/>
  <c r="M8" i="1" s="1"/>
  <c r="N8" i="1" s="1"/>
  <c r="R8" i="1" s="1"/>
</calcChain>
</file>

<file path=xl/sharedStrings.xml><?xml version="1.0" encoding="utf-8"?>
<sst xmlns="http://schemas.openxmlformats.org/spreadsheetml/2006/main" count="125" uniqueCount="69">
  <si>
    <t>משתתפים: יובל בודניצקי - מנכ"ל העירייה, צחי בן אדרת- גזבר, צבי אפרת- ס/גזבר, עו"ד אלון בן זקן  - יועמ"ש  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</si>
  <si>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</si>
  <si>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</si>
  <si>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</si>
  <si>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</si>
  <si>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</si>
  <si>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</si>
  <si>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</si>
  <si>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</si>
  <si>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</si>
  <si>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</si>
  <si>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</si>
  <si>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</si>
  <si>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</si>
  <si>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</si>
  <si>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</si>
  <si>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</si>
  <si>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</si>
  <si>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</si>
  <si>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</si>
  <si>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</si>
  <si>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</si>
  <si>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</si>
  <si>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מס'- 2023-16.1-01</t>
  </si>
  <si>
    <t xml:space="preserve">יועץ רמזורים -חדר בקרה </t>
  </si>
  <si>
    <t xml:space="preserve">נדיה בוגון ס. מנהל אגף תשתיות </t>
  </si>
  <si>
    <t>יעוץ תנועה</t>
  </si>
  <si>
    <t>הנדסה</t>
  </si>
  <si>
    <t>דוד צבאן</t>
  </si>
  <si>
    <t>כן</t>
  </si>
  <si>
    <t>סכום שעתי</t>
  </si>
  <si>
    <t>אושרה ההצעה עם הציון המשוקלל הגבוה ביותר</t>
  </si>
  <si>
    <t>אושר פה אחד 
בכפוף לחוות דעת שתתקבל מהממליצים</t>
  </si>
  <si>
    <t>בז'רנו דוד</t>
  </si>
  <si>
    <t xml:space="preserve">רן בר טל </t>
  </si>
  <si>
    <t xml:space="preserve">מ.ת.נ הנדסה </t>
  </si>
  <si>
    <t>349.00 ₪</t>
  </si>
  <si>
    <t xml:space="preserve">97999.20 ₪ </t>
  </si>
  <si>
    <t>דגש הנדסה</t>
  </si>
  <si>
    <t xml:space="preserve">נעשתה פניה להצעות מחיר ל-5 יועצים . </t>
  </si>
  <si>
    <t>החלטה מס'- 2023-16.1-02</t>
  </si>
  <si>
    <t>ספירות תנועה צומת משה סנה מנחם בגין</t>
  </si>
  <si>
    <t xml:space="preserve">שירן סקרים </t>
  </si>
  <si>
    <t>סכום לפרויקט</t>
  </si>
  <si>
    <t xml:space="preserve">אושר פה אחד </t>
  </si>
  <si>
    <t xml:space="preserve">א.ג סקרים בע"מ </t>
  </si>
  <si>
    <t>טרפישרף</t>
  </si>
  <si>
    <t xml:space="preserve">איתן טביב </t>
  </si>
  <si>
    <t xml:space="preserve"> שינוי תוואי של רחוב משה סנה בחיבור עם מנחם בגין בצומת מרומזר נדרש שינוי מיקום הרמזור ועדכון זמני מתוכננים. לתיקון מחזוריות ברמזור נדרש לבצע ספירות תנועה בצומת לצורך גילוי ביקושים </t>
  </si>
  <si>
    <t>החלטה מס'- 2023-16.1-03</t>
  </si>
  <si>
    <t>פיתוח סבבתי צומת סוקולוב אהרונוביץ</t>
  </si>
  <si>
    <t>יעוץ סביבתי</t>
  </si>
  <si>
    <t xml:space="preserve">חגית ברגמן </t>
  </si>
  <si>
    <t>אושר פה אחד</t>
  </si>
  <si>
    <t>קרני גרשטיין</t>
  </si>
  <si>
    <t xml:space="preserve">שמרית רז </t>
  </si>
  <si>
    <t>החלטה מס'- 2023-16.1-04</t>
  </si>
  <si>
    <t xml:space="preserve">פיתוח סבבתי צומת כנפי נשרים </t>
  </si>
  <si>
    <t xml:space="preserve">קרני גרשטיין </t>
  </si>
  <si>
    <t>צור וולף</t>
  </si>
  <si>
    <t>נעשתה פניה ל-4 יועצים</t>
  </si>
  <si>
    <t>החלטה מס'- 2023-16.1-05</t>
  </si>
  <si>
    <t>תכנון גאומטריה ורמזורים ששת הימים/ סוקולוב וששת הימים/טשרניחובסקי</t>
  </si>
  <si>
    <t xml:space="preserve">רונן שכנר </t>
  </si>
  <si>
    <t>לוי שטרק</t>
  </si>
  <si>
    <t xml:space="preserve">אמאב תחבורה ותנועה </t>
  </si>
  <si>
    <t xml:space="preserve">מהוד הנדסה </t>
  </si>
  <si>
    <t>פרויקט בתקצוב משרד התחבורה לצורכי בטיחות בפניות משותפות בין רכבים והולכי רגל</t>
  </si>
  <si>
    <t>פרוטוקול ועדת התקשרויות הנדסה מס' 2023-16.1 תאריך:  20.4.23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</si>
</sst>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.00"/>
    <numFmt numFmtId="165" formatCode="&quot;₪&quot;\ #,##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 readingOrder="2"/>
    </xf>
    <xf numFmtId="164" fontId="7" fillId="4" borderId="1" xfId="2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8" fillId="0" borderId="1" xfId="2" applyNumberFormat="1" applyFont="1" applyFill="1" applyBorder="1" applyAlignment="1">
      <alignment horizontal="center" vertical="center" wrapText="1" readingOrder="2"/>
    </xf>
    <xf numFmtId="164" fontId="7" fillId="5" borderId="1" xfId="2" applyNumberFormat="1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164" fontId="6" fillId="4" borderId="1" xfId="0" applyNumberFormat="1" applyFont="1" applyFill="1" applyBorder="1" applyAlignment="1">
      <alignment horizontal="center" vertical="center" wrapText="1" readingOrder="2"/>
    </xf>
    <xf numFmtId="164" fontId="7" fillId="0" borderId="1" xfId="2" applyNumberFormat="1" applyFont="1" applyFill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5" fontId="3" fillId="0" borderId="1" xfId="0" applyNumberFormat="1" applyFont="1" applyBorder="1" applyAlignment="1">
      <alignment horizontal="center" vertical="center" wrapText="1" readingOrder="2"/>
    </xf>
    <xf numFmtId="1" fontId="7" fillId="4" borderId="1" xfId="2" applyNumberFormat="1" applyFont="1" applyFill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7" fillId="5" borderId="1" xfId="2" applyNumberFormat="1" applyFont="1" applyFill="1" applyBorder="1" applyAlignment="1">
      <alignment horizontal="center" vertical="center" wrapText="1" readingOrder="2"/>
    </xf>
    <xf numFmtId="165" fontId="3" fillId="0" borderId="1" xfId="0" applyNumberFormat="1" applyFont="1" applyBorder="1" applyAlignment="1">
      <alignment vertical="center" wrapText="1" readingOrder="2"/>
    </xf>
    <xf numFmtId="164" fontId="8" fillId="4" borderId="1" xfId="2" applyNumberFormat="1" applyFont="1" applyFill="1" applyBorder="1" applyAlignment="1">
      <alignment horizontal="center" vertical="center" wrapText="1" readingOrder="2"/>
    </xf>
    <xf numFmtId="165" fontId="3" fillId="0" borderId="1" xfId="0" applyNumberFormat="1" applyFont="1" applyBorder="1" applyAlignment="1">
      <alignment horizontal="right" vertical="center" wrapText="1" readingOrder="2"/>
    </xf>
    <xf numFmtId="2" fontId="6" fillId="0" borderId="1" xfId="0" applyNumberFormat="1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readingOrder="2"/>
    </xf>
    <xf numFmtId="0" fontId="9" fillId="0" borderId="5" xfId="0" applyFont="1" applyBorder="1" applyAlignment="1">
      <alignment horizontal="center" readingOrder="2"/>
    </xf>
    <xf numFmtId="164" fontId="3" fillId="6" borderId="4" xfId="0" applyNumberFormat="1" applyFont="1" applyFill="1" applyBorder="1" applyAlignment="1">
      <alignment horizontal="center" vertical="center" wrapText="1" readingOrder="2"/>
    </xf>
    <xf numFmtId="164" fontId="3" fillId="6" borderId="5" xfId="0" applyNumberFormat="1" applyFont="1" applyFill="1" applyBorder="1" applyAlignment="1">
      <alignment horizontal="center" vertical="center" wrapText="1" readingOrder="2"/>
    </xf>
    <xf numFmtId="14" fontId="10" fillId="0" borderId="4" xfId="0" applyNumberFormat="1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49" fontId="3" fillId="0" borderId="2" xfId="0" applyNumberFormat="1" applyFont="1" applyBorder="1" applyAlignment="1">
      <alignment horizontal="center" vertical="center" readingOrder="2"/>
    </xf>
    <xf numFmtId="49" fontId="3" fillId="0" borderId="3" xfId="0" applyNumberFormat="1" applyFont="1" applyBorder="1" applyAlignment="1">
      <alignment horizontal="center" vertical="center" readingOrder="2"/>
    </xf>
    <xf numFmtId="49" fontId="3" fillId="0" borderId="7" xfId="0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4" xfId="1" applyNumberFormat="1" applyFont="1" applyFill="1" applyBorder="1" applyAlignment="1">
      <alignment horizontal="center" vertical="center" wrapText="1" readingOrder="2"/>
    </xf>
    <xf numFmtId="0" fontId="6" fillId="0" borderId="5" xfId="1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D245-4E2B-43F6-A0DF-F5F902F50343}">
  <dimension ref="A1:T36"/>
  <sheetViews>
    <sheetView rightToLeft="1" tabSelected="1" workbookViewId="0">
      <selection activeCell="B1" sqref="B1:T1"/>
    </sheetView>
  </sheetViews>
  <sheetFormatPr defaultRowHeight="14.25" x14ac:dyDescent="0.2"/>
  <cols>
    <col min="11" max="11" width="11.5" customWidth="1"/>
    <col min="13" max="13" width="11.5" customWidth="1"/>
    <col min="14" max="14" width="12.75" customWidth="1"/>
    <col min="18" max="18" width="13" customWidth="1"/>
    <col min="19" max="19" width="11.625" customWidth="1"/>
  </cols>
  <sheetData>
    <row r="1" spans="1:20" ht="20.25" x14ac:dyDescent="0.2">
      <c r="A1" s="45"/>
      <c r="B1" s="46" t="s">
        <v>68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x14ac:dyDescent="0.2">
      <c r="A2" s="45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5.75" x14ac:dyDescent="0.2">
      <c r="A3" s="45"/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x14ac:dyDescent="0.2">
      <c r="A4" s="45"/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x14ac:dyDescent="0.2">
      <c r="A5" s="45"/>
      <c r="B5" s="49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78.75" x14ac:dyDescent="0.2">
      <c r="A6" s="45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1" t="s">
        <v>14</v>
      </c>
      <c r="M6" s="15" t="s">
        <v>15</v>
      </c>
      <c r="N6" s="17" t="s">
        <v>16</v>
      </c>
      <c r="O6" s="1" t="s">
        <v>17</v>
      </c>
      <c r="P6" s="1" t="s">
        <v>18</v>
      </c>
      <c r="Q6" s="1" t="s">
        <v>19</v>
      </c>
      <c r="R6" s="19" t="s">
        <v>20</v>
      </c>
      <c r="S6" s="19" t="s">
        <v>21</v>
      </c>
      <c r="T6" s="1" t="s">
        <v>22</v>
      </c>
    </row>
    <row r="7" spans="1:20" ht="15.75" x14ac:dyDescent="0.2">
      <c r="A7" s="37" t="s">
        <v>23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x14ac:dyDescent="0.2">
      <c r="A8" s="40">
        <v>1</v>
      </c>
      <c r="B8" s="41" t="s">
        <v>24</v>
      </c>
      <c r="C8" s="41" t="s">
        <v>25</v>
      </c>
      <c r="D8" s="43">
        <v>2230092951</v>
      </c>
      <c r="E8" s="25" t="s">
        <v>26</v>
      </c>
      <c r="F8" s="25" t="s">
        <v>27</v>
      </c>
      <c r="G8" s="2" t="s">
        <v>28</v>
      </c>
      <c r="H8" s="2" t="s">
        <v>29</v>
      </c>
      <c r="I8" s="6">
        <v>100</v>
      </c>
      <c r="J8" s="2" t="s">
        <v>30</v>
      </c>
      <c r="K8" s="8">
        <v>180</v>
      </c>
      <c r="L8" s="12">
        <f>30*8</f>
        <v>240</v>
      </c>
      <c r="M8" s="2">
        <f>L8*K8</f>
        <v>43200</v>
      </c>
      <c r="N8" s="2">
        <f>M8*117/100</f>
        <v>50544</v>
      </c>
      <c r="O8" s="27" t="s">
        <v>31</v>
      </c>
      <c r="P8" s="30" t="s">
        <v>32</v>
      </c>
      <c r="Q8" s="31"/>
      <c r="R8" s="33">
        <f>N8*(100-Q8)/100</f>
        <v>50544</v>
      </c>
      <c r="S8" s="35">
        <v>45008</v>
      </c>
      <c r="T8" s="20"/>
    </row>
    <row r="9" spans="1:20" x14ac:dyDescent="0.2">
      <c r="A9" s="40"/>
      <c r="B9" s="42"/>
      <c r="C9" s="42"/>
      <c r="D9" s="44"/>
      <c r="E9" s="26"/>
      <c r="F9" s="26"/>
      <c r="G9" s="3" t="s">
        <v>33</v>
      </c>
      <c r="H9" s="3" t="s">
        <v>29</v>
      </c>
      <c r="I9" s="7">
        <v>84</v>
      </c>
      <c r="J9" s="5" t="s">
        <v>30</v>
      </c>
      <c r="K9" s="9">
        <v>235</v>
      </c>
      <c r="L9" s="13">
        <v>240</v>
      </c>
      <c r="M9" s="9">
        <f>L9*K9</f>
        <v>56400</v>
      </c>
      <c r="N9" s="10">
        <f>M9*117/100</f>
        <v>65988</v>
      </c>
      <c r="O9" s="28"/>
      <c r="P9" s="30"/>
      <c r="Q9" s="32"/>
      <c r="R9" s="34"/>
      <c r="S9" s="36"/>
      <c r="T9" s="21"/>
    </row>
    <row r="10" spans="1:20" x14ac:dyDescent="0.2">
      <c r="A10" s="40"/>
      <c r="B10" s="42"/>
      <c r="C10" s="42"/>
      <c r="D10" s="44"/>
      <c r="E10" s="26"/>
      <c r="F10" s="26"/>
      <c r="G10" s="3" t="s">
        <v>34</v>
      </c>
      <c r="H10" s="3" t="s">
        <v>29</v>
      </c>
      <c r="I10" s="7">
        <v>68</v>
      </c>
      <c r="J10" s="5" t="s">
        <v>30</v>
      </c>
      <c r="K10" s="9">
        <v>333</v>
      </c>
      <c r="L10" s="13">
        <v>240</v>
      </c>
      <c r="M10" s="9">
        <f>L10*K10</f>
        <v>79920</v>
      </c>
      <c r="N10" s="10">
        <f>M10*117/100</f>
        <v>93506.4</v>
      </c>
      <c r="O10" s="28"/>
      <c r="P10" s="30"/>
      <c r="Q10" s="32"/>
      <c r="R10" s="34"/>
      <c r="S10" s="36"/>
      <c r="T10" s="21"/>
    </row>
    <row r="11" spans="1:20" x14ac:dyDescent="0.2">
      <c r="A11" s="40"/>
      <c r="B11" s="42"/>
      <c r="C11" s="42"/>
      <c r="D11" s="44"/>
      <c r="E11" s="26"/>
      <c r="F11" s="26"/>
      <c r="G11" t="s">
        <v>35</v>
      </c>
      <c r="H11" s="3" t="s">
        <v>29</v>
      </c>
      <c r="I11" s="3">
        <v>66</v>
      </c>
      <c r="J11" s="5" t="s">
        <v>30</v>
      </c>
      <c r="K11" s="10" t="s">
        <v>36</v>
      </c>
      <c r="L11" s="14">
        <v>240</v>
      </c>
      <c r="M11" s="9">
        <v>83760</v>
      </c>
      <c r="N11" s="18" t="s">
        <v>37</v>
      </c>
      <c r="O11" s="28"/>
      <c r="P11" s="30"/>
      <c r="Q11" s="32"/>
      <c r="R11" s="34"/>
      <c r="S11" s="36"/>
      <c r="T11" s="21"/>
    </row>
    <row r="12" spans="1:20" x14ac:dyDescent="0.2">
      <c r="A12" s="40"/>
      <c r="B12" s="42"/>
      <c r="C12" s="42"/>
      <c r="D12" s="44"/>
      <c r="E12" s="26"/>
      <c r="F12" s="26"/>
      <c r="G12" s="4" t="s">
        <v>38</v>
      </c>
      <c r="H12" s="3" t="s">
        <v>29</v>
      </c>
      <c r="I12" s="7">
        <v>66</v>
      </c>
      <c r="J12" s="5" t="s">
        <v>30</v>
      </c>
      <c r="K12" s="9">
        <v>350</v>
      </c>
      <c r="L12" s="13">
        <v>240</v>
      </c>
      <c r="M12" s="4">
        <f>L12*K12</f>
        <v>84000</v>
      </c>
      <c r="N12" s="10">
        <f>M12*117/100</f>
        <v>98280</v>
      </c>
      <c r="O12" s="29"/>
      <c r="P12" s="30"/>
      <c r="Q12" s="32"/>
      <c r="R12" s="34"/>
      <c r="S12" s="36"/>
      <c r="T12" s="21"/>
    </row>
    <row r="13" spans="1:20" x14ac:dyDescent="0.2">
      <c r="A13" s="40"/>
      <c r="B13" s="22" t="s">
        <v>39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</row>
    <row r="14" spans="1:20" ht="15.75" x14ac:dyDescent="0.2">
      <c r="A14" s="37" t="s">
        <v>40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</row>
    <row r="15" spans="1:20" ht="25.5" x14ac:dyDescent="0.2">
      <c r="A15" s="40">
        <v>2</v>
      </c>
      <c r="B15" s="41" t="s">
        <v>41</v>
      </c>
      <c r="C15" s="41" t="s">
        <v>25</v>
      </c>
      <c r="D15" s="43">
        <v>2230092952</v>
      </c>
      <c r="E15" s="25" t="s">
        <v>26</v>
      </c>
      <c r="F15" s="25" t="s">
        <v>27</v>
      </c>
      <c r="G15" s="2" t="s">
        <v>42</v>
      </c>
      <c r="H15" s="2" t="s">
        <v>29</v>
      </c>
      <c r="I15" s="6">
        <v>100</v>
      </c>
      <c r="J15" s="2" t="s">
        <v>43</v>
      </c>
      <c r="K15" s="8">
        <v>5950</v>
      </c>
      <c r="L15" s="12">
        <v>1</v>
      </c>
      <c r="M15" s="2">
        <f>L15*K15</f>
        <v>5950</v>
      </c>
      <c r="N15" s="2">
        <f>M15*117/100</f>
        <v>6961.5</v>
      </c>
      <c r="O15" s="27" t="s">
        <v>31</v>
      </c>
      <c r="P15" s="30" t="s">
        <v>44</v>
      </c>
      <c r="Q15" s="31"/>
      <c r="R15" s="33">
        <f>N15*(100-Q15)/100</f>
        <v>6961.5</v>
      </c>
      <c r="S15" s="35">
        <v>45008</v>
      </c>
      <c r="T15" s="20"/>
    </row>
    <row r="16" spans="1:20" ht="25.5" x14ac:dyDescent="0.2">
      <c r="A16" s="40"/>
      <c r="B16" s="42"/>
      <c r="C16" s="42"/>
      <c r="D16" s="44"/>
      <c r="E16" s="26"/>
      <c r="F16" s="26"/>
      <c r="G16" s="3" t="s">
        <v>45</v>
      </c>
      <c r="H16" s="3" t="s">
        <v>29</v>
      </c>
      <c r="I16" s="7">
        <v>92</v>
      </c>
      <c r="J16" s="5" t="s">
        <v>43</v>
      </c>
      <c r="K16" s="9">
        <v>6700</v>
      </c>
      <c r="L16" s="13">
        <v>1</v>
      </c>
      <c r="M16" s="9">
        <f>L16*K16</f>
        <v>6700</v>
      </c>
      <c r="N16" s="10">
        <f>M16*117/100</f>
        <v>7839</v>
      </c>
      <c r="O16" s="28"/>
      <c r="P16" s="30"/>
      <c r="Q16" s="32"/>
      <c r="R16" s="34"/>
      <c r="S16" s="36"/>
      <c r="T16" s="21"/>
    </row>
    <row r="17" spans="1:20" ht="25.5" x14ac:dyDescent="0.2">
      <c r="A17" s="40"/>
      <c r="B17" s="42"/>
      <c r="C17" s="42"/>
      <c r="D17" s="44"/>
      <c r="E17" s="26"/>
      <c r="F17" s="26"/>
      <c r="G17" s="3" t="s">
        <v>46</v>
      </c>
      <c r="H17" s="3" t="s">
        <v>29</v>
      </c>
      <c r="I17" s="7">
        <v>90</v>
      </c>
      <c r="J17" s="5" t="s">
        <v>43</v>
      </c>
      <c r="K17" s="9">
        <v>6980</v>
      </c>
      <c r="L17" s="13">
        <v>1</v>
      </c>
      <c r="M17" s="9">
        <f>L17*K17</f>
        <v>6980</v>
      </c>
      <c r="N17" s="10">
        <f>M17*117/100</f>
        <v>8166.6</v>
      </c>
      <c r="O17" s="28"/>
      <c r="P17" s="30"/>
      <c r="Q17" s="32"/>
      <c r="R17" s="34"/>
      <c r="S17" s="36"/>
      <c r="T17" s="21"/>
    </row>
    <row r="18" spans="1:20" ht="25.5" x14ac:dyDescent="0.2">
      <c r="A18" s="40"/>
      <c r="B18" s="42"/>
      <c r="C18" s="42"/>
      <c r="D18" s="44"/>
      <c r="E18" s="26"/>
      <c r="F18" s="26"/>
      <c r="G18" t="s">
        <v>47</v>
      </c>
      <c r="H18" s="3" t="s">
        <v>29</v>
      </c>
      <c r="I18" s="3">
        <v>81</v>
      </c>
      <c r="J18" s="5" t="s">
        <v>43</v>
      </c>
      <c r="K18" s="10">
        <v>8170</v>
      </c>
      <c r="L18" s="14">
        <v>1</v>
      </c>
      <c r="M18" s="9">
        <f>L18*K18</f>
        <v>8170</v>
      </c>
      <c r="N18" s="10">
        <f>M18*117/100</f>
        <v>9558.9</v>
      </c>
      <c r="O18" s="28"/>
      <c r="P18" s="30"/>
      <c r="Q18" s="32"/>
      <c r="R18" s="34"/>
      <c r="S18" s="36"/>
      <c r="T18" s="21"/>
    </row>
    <row r="19" spans="1:20" x14ac:dyDescent="0.2">
      <c r="A19" s="40"/>
      <c r="B19" s="22" t="s">
        <v>48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0" ht="15.75" x14ac:dyDescent="0.2">
      <c r="A20" s="37" t="s">
        <v>49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</row>
    <row r="21" spans="1:20" ht="25.5" x14ac:dyDescent="0.2">
      <c r="A21" s="40">
        <v>3</v>
      </c>
      <c r="B21" s="41" t="s">
        <v>50</v>
      </c>
      <c r="C21" s="41" t="s">
        <v>25</v>
      </c>
      <c r="D21" s="43">
        <v>23012</v>
      </c>
      <c r="E21" s="25" t="s">
        <v>51</v>
      </c>
      <c r="F21" s="25" t="s">
        <v>27</v>
      </c>
      <c r="G21" s="2" t="s">
        <v>52</v>
      </c>
      <c r="H21" s="2" t="s">
        <v>29</v>
      </c>
      <c r="I21" s="6">
        <v>100</v>
      </c>
      <c r="J21" s="2" t="s">
        <v>43</v>
      </c>
      <c r="K21" s="8">
        <v>27000</v>
      </c>
      <c r="L21" s="12">
        <v>1</v>
      </c>
      <c r="M21" s="2">
        <f>L21*K21</f>
        <v>27000</v>
      </c>
      <c r="N21" s="2">
        <f>M21*117/100</f>
        <v>31590</v>
      </c>
      <c r="O21" s="27" t="s">
        <v>31</v>
      </c>
      <c r="P21" s="30" t="s">
        <v>53</v>
      </c>
      <c r="Q21" s="31"/>
      <c r="R21" s="33">
        <f>N21*(100-Q21)/100</f>
        <v>31590</v>
      </c>
      <c r="S21" s="35">
        <v>45008</v>
      </c>
      <c r="T21" s="20"/>
    </row>
    <row r="22" spans="1:20" ht="25.5" x14ac:dyDescent="0.2">
      <c r="A22" s="40"/>
      <c r="B22" s="42"/>
      <c r="C22" s="42"/>
      <c r="D22" s="44"/>
      <c r="E22" s="26"/>
      <c r="F22" s="26"/>
      <c r="G22" s="3" t="s">
        <v>54</v>
      </c>
      <c r="H22" s="3" t="s">
        <v>29</v>
      </c>
      <c r="I22" s="7">
        <v>75</v>
      </c>
      <c r="J22" s="5" t="s">
        <v>43</v>
      </c>
      <c r="K22" s="9">
        <v>42000</v>
      </c>
      <c r="L22" s="13">
        <v>1</v>
      </c>
      <c r="M22" s="9">
        <f>L22*K22</f>
        <v>42000</v>
      </c>
      <c r="N22" s="10">
        <f>M22*117/100</f>
        <v>49140</v>
      </c>
      <c r="O22" s="28"/>
      <c r="P22" s="30"/>
      <c r="Q22" s="32"/>
      <c r="R22" s="34"/>
      <c r="S22" s="36"/>
      <c r="T22" s="21"/>
    </row>
    <row r="23" spans="1:20" ht="25.5" x14ac:dyDescent="0.2">
      <c r="A23" s="40"/>
      <c r="B23" s="42"/>
      <c r="C23" s="42"/>
      <c r="D23" s="44"/>
      <c r="E23" s="26"/>
      <c r="F23" s="26"/>
      <c r="G23" s="3" t="s">
        <v>55</v>
      </c>
      <c r="H23" s="3" t="s">
        <v>29</v>
      </c>
      <c r="I23" s="7">
        <v>54</v>
      </c>
      <c r="J23" s="5" t="s">
        <v>43</v>
      </c>
      <c r="K23" s="9">
        <v>50750</v>
      </c>
      <c r="L23" s="13">
        <v>1</v>
      </c>
      <c r="M23" s="9">
        <f>L23*K23</f>
        <v>50750</v>
      </c>
      <c r="N23" s="10">
        <f>M23*117/100</f>
        <v>59377.5</v>
      </c>
      <c r="O23" s="28"/>
      <c r="P23" s="30"/>
      <c r="Q23" s="32"/>
      <c r="R23" s="34"/>
      <c r="S23" s="36"/>
      <c r="T23" s="21"/>
    </row>
    <row r="24" spans="1:20" x14ac:dyDescent="0.2">
      <c r="A24" s="40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</row>
    <row r="25" spans="1:20" ht="15.75" x14ac:dyDescent="0.2">
      <c r="A25" s="37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</row>
    <row r="26" spans="1:20" ht="25.5" x14ac:dyDescent="0.2">
      <c r="A26" s="40">
        <v>4</v>
      </c>
      <c r="B26" s="41" t="s">
        <v>57</v>
      </c>
      <c r="C26" s="41" t="s">
        <v>25</v>
      </c>
      <c r="D26" s="43">
        <v>23012</v>
      </c>
      <c r="E26" s="25" t="s">
        <v>51</v>
      </c>
      <c r="F26" s="25" t="s">
        <v>27</v>
      </c>
      <c r="G26" s="2" t="s">
        <v>52</v>
      </c>
      <c r="H26" s="2" t="s">
        <v>29</v>
      </c>
      <c r="I26" s="6">
        <v>100</v>
      </c>
      <c r="J26" s="2" t="s">
        <v>43</v>
      </c>
      <c r="K26" s="8">
        <v>43000</v>
      </c>
      <c r="L26" s="12">
        <v>1</v>
      </c>
      <c r="M26" s="16">
        <f>L26*K26</f>
        <v>43000</v>
      </c>
      <c r="N26" s="2">
        <f>M26*117/100</f>
        <v>50310</v>
      </c>
      <c r="O26" s="27" t="s">
        <v>31</v>
      </c>
      <c r="P26" s="30" t="s">
        <v>53</v>
      </c>
      <c r="Q26" s="31"/>
      <c r="R26" s="33">
        <f>N26*(100-Q26)/100</f>
        <v>50310</v>
      </c>
      <c r="S26" s="35">
        <v>45008</v>
      </c>
      <c r="T26" s="20"/>
    </row>
    <row r="27" spans="1:20" ht="25.5" x14ac:dyDescent="0.2">
      <c r="A27" s="40"/>
      <c r="B27" s="42"/>
      <c r="C27" s="42"/>
      <c r="D27" s="44"/>
      <c r="E27" s="26"/>
      <c r="F27" s="26"/>
      <c r="G27" s="3" t="s">
        <v>58</v>
      </c>
      <c r="H27" s="5" t="s">
        <v>29</v>
      </c>
      <c r="I27" s="7">
        <v>85</v>
      </c>
      <c r="J27" s="5" t="s">
        <v>43</v>
      </c>
      <c r="K27" s="9">
        <v>55000</v>
      </c>
      <c r="L27" s="13">
        <v>1</v>
      </c>
      <c r="M27" s="4">
        <f>L27*K27</f>
        <v>55000</v>
      </c>
      <c r="N27" s="10">
        <f>M27*117/100</f>
        <v>64350</v>
      </c>
      <c r="O27" s="28"/>
      <c r="P27" s="30"/>
      <c r="Q27" s="32"/>
      <c r="R27" s="34"/>
      <c r="S27" s="36"/>
      <c r="T27" s="21"/>
    </row>
    <row r="28" spans="1:20" ht="25.5" x14ac:dyDescent="0.2">
      <c r="A28" s="40"/>
      <c r="B28" s="42"/>
      <c r="C28" s="42"/>
      <c r="D28" s="44"/>
      <c r="E28" s="26"/>
      <c r="F28" s="26"/>
      <c r="G28" s="3" t="s">
        <v>55</v>
      </c>
      <c r="H28" s="5" t="s">
        <v>29</v>
      </c>
      <c r="I28" s="7">
        <v>69</v>
      </c>
      <c r="J28" s="5" t="s">
        <v>43</v>
      </c>
      <c r="K28" s="9">
        <v>58850</v>
      </c>
      <c r="L28" s="13">
        <v>1</v>
      </c>
      <c r="M28" s="4">
        <f>L28*K28</f>
        <v>58850</v>
      </c>
      <c r="N28" s="10">
        <f>M28*117/100</f>
        <v>68854.5</v>
      </c>
      <c r="O28" s="28"/>
      <c r="P28" s="30"/>
      <c r="Q28" s="32"/>
      <c r="R28" s="34"/>
      <c r="S28" s="36"/>
      <c r="T28" s="21"/>
    </row>
    <row r="29" spans="1:20" ht="25.5" x14ac:dyDescent="0.2">
      <c r="A29" s="40"/>
      <c r="B29" s="42"/>
      <c r="C29" s="42"/>
      <c r="D29" s="44"/>
      <c r="E29" s="26"/>
      <c r="F29" s="26"/>
      <c r="G29" s="3" t="s">
        <v>59</v>
      </c>
      <c r="H29" s="5" t="s">
        <v>29</v>
      </c>
      <c r="I29" s="7">
        <v>67</v>
      </c>
      <c r="J29" s="5" t="s">
        <v>43</v>
      </c>
      <c r="K29" s="9">
        <v>81000</v>
      </c>
      <c r="L29" s="13">
        <v>1</v>
      </c>
      <c r="M29" s="4">
        <f>L29*K29</f>
        <v>81000</v>
      </c>
      <c r="N29" s="10">
        <f>M29*117/100</f>
        <v>94770</v>
      </c>
      <c r="O29" s="29"/>
      <c r="P29" s="30"/>
      <c r="Q29" s="32"/>
      <c r="R29" s="34"/>
      <c r="S29" s="36"/>
      <c r="T29" s="21"/>
    </row>
    <row r="30" spans="1:20" x14ac:dyDescent="0.2">
      <c r="A30" s="40"/>
      <c r="B30" s="22" t="s">
        <v>60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</row>
    <row r="31" spans="1:20" ht="15.75" x14ac:dyDescent="0.2">
      <c r="A31" s="37" t="s">
        <v>61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</row>
    <row r="32" spans="1:20" ht="25.5" x14ac:dyDescent="0.2">
      <c r="A32" s="40">
        <v>5</v>
      </c>
      <c r="B32" s="41" t="s">
        <v>62</v>
      </c>
      <c r="C32" s="41" t="s">
        <v>25</v>
      </c>
      <c r="D32" s="43">
        <v>23012</v>
      </c>
      <c r="E32" s="25" t="s">
        <v>26</v>
      </c>
      <c r="F32" s="25" t="s">
        <v>27</v>
      </c>
      <c r="G32" s="2" t="s">
        <v>63</v>
      </c>
      <c r="H32" s="2" t="s">
        <v>29</v>
      </c>
      <c r="I32" s="6">
        <v>100</v>
      </c>
      <c r="J32" s="2" t="s">
        <v>43</v>
      </c>
      <c r="K32" s="8">
        <v>87587</v>
      </c>
      <c r="L32" s="12">
        <v>1</v>
      </c>
      <c r="M32" s="16">
        <f>L32*K32</f>
        <v>87587</v>
      </c>
      <c r="N32" s="2">
        <f>M32*117/100</f>
        <v>102476.79</v>
      </c>
      <c r="O32" s="27" t="s">
        <v>31</v>
      </c>
      <c r="P32" s="30" t="s">
        <v>44</v>
      </c>
      <c r="Q32" s="31"/>
      <c r="R32" s="33">
        <f>N32*(100-Q32)/100</f>
        <v>102476.79</v>
      </c>
      <c r="S32" s="35">
        <v>45008</v>
      </c>
      <c r="T32" s="20"/>
    </row>
    <row r="33" spans="1:20" ht="25.5" x14ac:dyDescent="0.2">
      <c r="A33" s="40"/>
      <c r="B33" s="42"/>
      <c r="C33" s="42"/>
      <c r="D33" s="44"/>
      <c r="E33" s="26"/>
      <c r="F33" s="26"/>
      <c r="G33" s="3" t="s">
        <v>64</v>
      </c>
      <c r="H33" s="5" t="s">
        <v>29</v>
      </c>
      <c r="I33" s="7">
        <v>98</v>
      </c>
      <c r="J33" s="5" t="s">
        <v>43</v>
      </c>
      <c r="K33" s="9">
        <v>90000</v>
      </c>
      <c r="L33" s="13">
        <v>1</v>
      </c>
      <c r="M33" s="4">
        <f>L33*K33</f>
        <v>90000</v>
      </c>
      <c r="N33" s="10">
        <f>M33*117/100</f>
        <v>105300</v>
      </c>
      <c r="O33" s="28"/>
      <c r="P33" s="30"/>
      <c r="Q33" s="32"/>
      <c r="R33" s="34"/>
      <c r="S33" s="36"/>
      <c r="T33" s="21"/>
    </row>
    <row r="34" spans="1:20" ht="38.25" x14ac:dyDescent="0.2">
      <c r="A34" s="40"/>
      <c r="B34" s="42"/>
      <c r="C34" s="42"/>
      <c r="D34" s="44"/>
      <c r="E34" s="26"/>
      <c r="F34" s="26"/>
      <c r="G34" s="3" t="s">
        <v>65</v>
      </c>
      <c r="H34" s="5" t="s">
        <v>29</v>
      </c>
      <c r="I34" s="7">
        <v>95</v>
      </c>
      <c r="J34" s="5" t="s">
        <v>43</v>
      </c>
      <c r="K34" s="9">
        <v>94179.61</v>
      </c>
      <c r="L34" s="13">
        <v>1</v>
      </c>
      <c r="M34" s="4">
        <f>L34*K34</f>
        <v>94179.61</v>
      </c>
      <c r="N34" s="10">
        <f>M34*117/100</f>
        <v>110190.14369999999</v>
      </c>
      <c r="O34" s="28"/>
      <c r="P34" s="30"/>
      <c r="Q34" s="32"/>
      <c r="R34" s="34"/>
      <c r="S34" s="36"/>
      <c r="T34" s="21"/>
    </row>
    <row r="35" spans="1:20" ht="25.5" x14ac:dyDescent="0.2">
      <c r="A35" s="40"/>
      <c r="B35" s="42"/>
      <c r="C35" s="42"/>
      <c r="D35" s="44"/>
      <c r="E35" s="26"/>
      <c r="F35" s="26"/>
      <c r="G35" s="3" t="s">
        <v>66</v>
      </c>
      <c r="H35" s="5" t="s">
        <v>29</v>
      </c>
      <c r="I35" s="7">
        <v>88</v>
      </c>
      <c r="J35" s="5" t="s">
        <v>43</v>
      </c>
      <c r="K35" s="9">
        <v>105000</v>
      </c>
      <c r="L35" s="13">
        <v>1</v>
      </c>
      <c r="M35" s="4">
        <f>L35*K35</f>
        <v>105000</v>
      </c>
      <c r="N35" s="10">
        <f>M35*117/100</f>
        <v>122850</v>
      </c>
      <c r="O35" s="29"/>
      <c r="P35" s="30"/>
      <c r="Q35" s="32"/>
      <c r="R35" s="34"/>
      <c r="S35" s="36"/>
      <c r="T35" s="21"/>
    </row>
    <row r="36" spans="1:20" x14ac:dyDescent="0.2">
      <c r="A36" s="40"/>
      <c r="B36" s="22" t="s">
        <v>67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</row>
  </sheetData>
  <mergeCells count="76">
    <mergeCell ref="A1:A6"/>
    <mergeCell ref="B1:T1"/>
    <mergeCell ref="B2:T2"/>
    <mergeCell ref="B3:T3"/>
    <mergeCell ref="B4:T4"/>
    <mergeCell ref="B5:T5"/>
    <mergeCell ref="A7:T7"/>
    <mergeCell ref="A8:A13"/>
    <mergeCell ref="B8:B12"/>
    <mergeCell ref="C8:C12"/>
    <mergeCell ref="D8:D12"/>
    <mergeCell ref="E8:E12"/>
    <mergeCell ref="F8:F12"/>
    <mergeCell ref="O8:O12"/>
    <mergeCell ref="P8:P12"/>
    <mergeCell ref="Q8:Q12"/>
    <mergeCell ref="S15:S18"/>
    <mergeCell ref="R8:R12"/>
    <mergeCell ref="S8:S12"/>
    <mergeCell ref="T8:T12"/>
    <mergeCell ref="B13:T13"/>
    <mergeCell ref="A14:T14"/>
    <mergeCell ref="A15:A19"/>
    <mergeCell ref="B15:B18"/>
    <mergeCell ref="C15:C18"/>
    <mergeCell ref="D15:D18"/>
    <mergeCell ref="E15:E18"/>
    <mergeCell ref="B24:T24"/>
    <mergeCell ref="T15:T18"/>
    <mergeCell ref="B19:T19"/>
    <mergeCell ref="A20:T20"/>
    <mergeCell ref="A21:A24"/>
    <mergeCell ref="B21:B23"/>
    <mergeCell ref="C21:C23"/>
    <mergeCell ref="D21:D23"/>
    <mergeCell ref="E21:E23"/>
    <mergeCell ref="F21:F23"/>
    <mergeCell ref="O21:O23"/>
    <mergeCell ref="F15:F18"/>
    <mergeCell ref="O15:O18"/>
    <mergeCell ref="P15:P18"/>
    <mergeCell ref="Q15:Q18"/>
    <mergeCell ref="R15:R18"/>
    <mergeCell ref="P21:P23"/>
    <mergeCell ref="Q21:Q23"/>
    <mergeCell ref="R21:R23"/>
    <mergeCell ref="S21:S23"/>
    <mergeCell ref="T21:T23"/>
    <mergeCell ref="A25:T25"/>
    <mergeCell ref="A26:A30"/>
    <mergeCell ref="B26:B29"/>
    <mergeCell ref="C26:C29"/>
    <mergeCell ref="D26:D29"/>
    <mergeCell ref="E26:E29"/>
    <mergeCell ref="F26:F29"/>
    <mergeCell ref="O26:O29"/>
    <mergeCell ref="P26:P29"/>
    <mergeCell ref="Q26:Q29"/>
    <mergeCell ref="A32:A36"/>
    <mergeCell ref="B32:B35"/>
    <mergeCell ref="C32:C35"/>
    <mergeCell ref="D32:D35"/>
    <mergeCell ref="E32:E35"/>
    <mergeCell ref="R26:R29"/>
    <mergeCell ref="S26:S29"/>
    <mergeCell ref="T26:T29"/>
    <mergeCell ref="B30:T30"/>
    <mergeCell ref="A31:T31"/>
    <mergeCell ref="T32:T35"/>
    <mergeCell ref="B36:T36"/>
    <mergeCell ref="F32:F35"/>
    <mergeCell ref="O32:O35"/>
    <mergeCell ref="P32:P35"/>
    <mergeCell ref="Q32:Q35"/>
    <mergeCell ref="R32:R35"/>
    <mergeCell ref="S32:S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2023-06-27T11:57:50Z</dcterms:created>
  <dcterms:modified xsi:type="dcterms:W3CDTF">2023-06-28T06:04:17Z</dcterms:modified>
</cp:coreProperties>
</file>