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13_ncr:1_{B7C355C2-1200-487F-937C-C4AA5EE5271E}" xr6:coauthVersionLast="47" xr6:coauthVersionMax="47" xr10:uidLastSave="{00000000-0000-0000-0000-000000000000}"/>
  <bookViews>
    <workbookView xWindow="-120" yWindow="-120" windowWidth="29040" windowHeight="15840" xr2:uid="{5E08F27F-2235-4DA4-888D-7A966E6D06E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N63" i="1" s="1"/>
  <c r="N62" i="1"/>
  <c r="M62" i="1"/>
  <c r="M61" i="1"/>
  <c r="N61" i="1" s="1"/>
  <c r="M60" i="1"/>
  <c r="N60" i="1" s="1"/>
  <c r="N59" i="1"/>
  <c r="M59" i="1"/>
  <c r="M58" i="1"/>
  <c r="N58" i="1" s="1"/>
  <c r="M57" i="1"/>
  <c r="N57" i="1" s="1"/>
  <c r="N56" i="1"/>
  <c r="M56" i="1"/>
  <c r="N55" i="1"/>
  <c r="R55" i="1" s="1"/>
  <c r="M55" i="1"/>
  <c r="N52" i="1"/>
  <c r="M52" i="1"/>
  <c r="M51" i="1"/>
  <c r="N51" i="1" s="1"/>
  <c r="M50" i="1"/>
  <c r="N50" i="1" s="1"/>
  <c r="R50" i="1" s="1"/>
  <c r="N47" i="1"/>
  <c r="M47" i="1"/>
  <c r="M46" i="1"/>
  <c r="N46" i="1" s="1"/>
  <c r="N45" i="1"/>
  <c r="R45" i="1" s="1"/>
  <c r="M45" i="1"/>
  <c r="M42" i="1"/>
  <c r="N42" i="1" s="1"/>
  <c r="N41" i="1"/>
  <c r="M41" i="1"/>
  <c r="N40" i="1"/>
  <c r="M40" i="1"/>
  <c r="M39" i="1"/>
  <c r="N39" i="1" s="1"/>
  <c r="M38" i="1"/>
  <c r="N38" i="1" s="1"/>
  <c r="R38" i="1" s="1"/>
  <c r="N35" i="1"/>
  <c r="M35" i="1"/>
  <c r="M34" i="1"/>
  <c r="N34" i="1" s="1"/>
  <c r="M33" i="1"/>
  <c r="N33" i="1" s="1"/>
  <c r="M32" i="1"/>
  <c r="N32" i="1" s="1"/>
  <c r="N31" i="1"/>
  <c r="R31" i="1" s="1"/>
  <c r="M31" i="1"/>
  <c r="M28" i="1"/>
  <c r="N28" i="1" s="1"/>
  <c r="M27" i="1"/>
  <c r="N27" i="1" s="1"/>
  <c r="N26" i="1"/>
  <c r="M26" i="1"/>
  <c r="M25" i="1"/>
  <c r="N25" i="1" s="1"/>
  <c r="M24" i="1"/>
  <c r="N24" i="1" s="1"/>
  <c r="M23" i="1"/>
  <c r="N23" i="1" s="1"/>
  <c r="R23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N13" i="1"/>
  <c r="R13" i="1" s="1"/>
  <c r="M13" i="1"/>
  <c r="M10" i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<sst xmlns="http://schemas.openxmlformats.org/spreadsheetml/2006/main" count="216" uniqueCount="105">
  <si>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</si>
  <si>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</si>
  <si>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</si>
  <si>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</si>
  <si>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</si>
  <si>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</si>
  <si>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</si>
  <si>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</si>
  <si>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</si>
  <si>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</si>
  <si>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</si>
  <si>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</si>
  <si>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</si>
  <si>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</si>
  <si>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</si>
  <si>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</si>
  <si>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</si>
  <si>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</si>
  <si>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</si>
  <si>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</si>
  <si>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</si>
  <si>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</si>
  <si>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יעוץ קונסטרוקציה</t>
  </si>
  <si>
    <t>הנדסה</t>
  </si>
  <si>
    <t>כן</t>
  </si>
  <si>
    <t>דרך ארץ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</si>
  <si>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</si>
  <si>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יובל בודניצקי - מנכ"ל העירייה,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</si>
  <si>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>אושרה ההצעה עם הציון המשוקלל הגבוה ביותר</t>
  </si>
  <si>
    <t>סכום קבוע</t>
  </si>
  <si>
    <t>יעוץ חשמל</t>
  </si>
  <si>
    <t>יעוץ אינסטלציה</t>
  </si>
  <si>
    <t>יעוץ נגישות</t>
  </si>
  <si>
    <t>אוסאמה פרח</t>
  </si>
  <si>
    <t>דרך ארץ הנדסה בע"מ</t>
  </si>
  <si>
    <t>יעוץ מעליות</t>
  </si>
  <si>
    <t>לוסטינג ויתקין יועצים בע"מ</t>
  </si>
  <si>
    <t>יעוץ בטיחות אש</t>
  </si>
  <si>
    <t>אלון בטיחות וגהות בע"מ</t>
  </si>
  <si>
    <t>מכ-לין בע"מ</t>
  </si>
  <si>
    <t>ג.ב מהנדסים יועצים בע"מ</t>
  </si>
  <si>
    <t>זאב אבידן מהנדסים יועצים בע"מ</t>
  </si>
  <si>
    <t>יועץ כמאי</t>
  </si>
  <si>
    <t>ב.ס מהנדסים</t>
  </si>
  <si>
    <t>קרני ירון מהנדס בע"מ</t>
  </si>
  <si>
    <t>ניהול פרויקטים</t>
  </si>
  <si>
    <t>ב.ס מהנדסים 2001</t>
  </si>
  <si>
    <t>יהב הנדסה</t>
  </si>
  <si>
    <t>פרוטוקול  ועדת התקשרויות מס' 2023-13 סבב מיילים הנדסה     תאריך : 12.3.2023</t>
  </si>
  <si>
    <t>החלטה מס'  2023-13.1-1</t>
  </si>
  <si>
    <t>שיפוץ עומק תיכון גלילי</t>
  </si>
  <si>
    <t>מיכאל זלדין - מנהל אגף מבני ציבור וסגן מהנדסת העיר</t>
  </si>
  <si>
    <t xml:space="preserve">אושר בסבב מיילים פה אחד  
</t>
  </si>
  <si>
    <t>גרוסמן אלכסנדר מהנדסים</t>
  </si>
  <si>
    <t xml:space="preserve">נשלחו ל-10 משרדים התקבלו 3 הצעות </t>
  </si>
  <si>
    <t>החלטה מס'  2023-13.1-2</t>
  </si>
  <si>
    <t xml:space="preserve"> שיפוץ עומק תיכון גלילי-בטיחות אש</t>
  </si>
  <si>
    <t>יוסי ברקי בע"מ</t>
  </si>
  <si>
    <t xml:space="preserve"> אושר בסבב מיילים פה אחד </t>
  </si>
  <si>
    <t>ברקן - בועז ברק</t>
  </si>
  <si>
    <t>לבטח הנדסה ובטיחות</t>
  </si>
  <si>
    <t>ערן סויקה</t>
  </si>
  <si>
    <t>יוסי שחר</t>
  </si>
  <si>
    <t>נשלחו ל-13 משרדים התקבלו 8 הצעות מחיר</t>
  </si>
  <si>
    <t>החלטה מס'  2023-13.1-3</t>
  </si>
  <si>
    <t xml:space="preserve"> שיפוץ עומק תיכון גלילי-יועץ חשמל</t>
  </si>
  <si>
    <t>איובי משה</t>
  </si>
  <si>
    <t>אורי אברהמי</t>
  </si>
  <si>
    <t>אריאל מלכה</t>
  </si>
  <si>
    <t>גל מהנדסים</t>
  </si>
  <si>
    <t xml:space="preserve">נשלחו ל- 9 משרדים התקבלו 6 הצעות </t>
  </si>
  <si>
    <t>החלטה מס'  2023-13.1-4</t>
  </si>
  <si>
    <t>שיפוץ עומק תיכון גלילי-יועץ מעליות</t>
  </si>
  <si>
    <t>לברוב סופיה</t>
  </si>
  <si>
    <t>הולץ קרסנר</t>
  </si>
  <si>
    <t>אל-רום יועצים</t>
  </si>
  <si>
    <t>שנע - דני ברנע</t>
  </si>
  <si>
    <t xml:space="preserve"> נשלחו ל-6 משרדים התקבלו 5 הצעות </t>
  </si>
  <si>
    <t>החלטה מס'  2023-13.1-5</t>
  </si>
  <si>
    <t>שיפוץ עומק תיכון גלילי-יועץ נגישות</t>
  </si>
  <si>
    <t>ערן סויקה הנדסה ונגישות בע"מ</t>
  </si>
  <si>
    <t xml:space="preserve">אושר בסבב מיילים פה אחד  </t>
  </si>
  <si>
    <t>אלכס ברגמן</t>
  </si>
  <si>
    <t>אבי וורשבסקי</t>
  </si>
  <si>
    <t>אירנה רובין</t>
  </si>
  <si>
    <t xml:space="preserve">נשלחו ל-6 משרדים התקבלו 5 הצעות  </t>
  </si>
  <si>
    <t>החלטה מס'  2023-13.1-6</t>
  </si>
  <si>
    <t>שיפוץ עומק תיכון גלילי-יועץ קונסטרוקציה</t>
  </si>
  <si>
    <t xml:space="preserve"> 12/03/2023</t>
  </si>
  <si>
    <t>אהרון דניאל</t>
  </si>
  <si>
    <t xml:space="preserve">נשלחו ל- 14 משרדים התקבלו 3 הצעות  </t>
  </si>
  <si>
    <t>החלטה מס'  2023-13.1-7</t>
  </si>
  <si>
    <t>שיפוץ עומק תיכון גלילי-יועץ כמאי</t>
  </si>
  <si>
    <t xml:space="preserve">דוד יקותיאל </t>
  </si>
  <si>
    <t xml:space="preserve">נשלחו ל-6 משרדים התקבלו 3 הצעות </t>
  </si>
  <si>
    <t>החלטה מס'  2023-13.1-8</t>
  </si>
  <si>
    <t>שיפוץ עומק תיכון גלילי-מנהל פרוייקט</t>
  </si>
  <si>
    <t>ניסים שוקר</t>
  </si>
  <si>
    <t>כהן קימל ניהול פרויקטים</t>
  </si>
  <si>
    <t>ש.מ.מ - מאיר גור</t>
  </si>
  <si>
    <t>י.מ קריזל</t>
  </si>
  <si>
    <t>מיקי גרונסקי</t>
  </si>
  <si>
    <t>דן רביד</t>
  </si>
  <si>
    <t>א.פתרונות הנדסה</t>
  </si>
  <si>
    <t xml:space="preserve">נשלחו ל- 18 משרדים התקבלו 9 הצעות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</si>
</sst>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2">
    <xf numFmtId="0" fontId="0" fillId="0" borderId="0" xfId="0"/>
    <xf numFmtId="0" fontId="0" fillId="0" borderId="2" xfId="0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 readingOrder="2"/>
    </xf>
    <xf numFmtId="3" fontId="6" fillId="0" borderId="1" xfId="2" applyNumberFormat="1" applyFont="1" applyFill="1" applyBorder="1" applyAlignment="1">
      <alignment horizontal="center" vertical="center" wrapText="1" readingOrder="2"/>
    </xf>
    <xf numFmtId="165" fontId="5" fillId="0" borderId="1" xfId="0" applyNumberFormat="1" applyFont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165" fontId="7" fillId="0" borderId="1" xfId="2" applyNumberFormat="1" applyFont="1" applyFill="1" applyBorder="1" applyAlignment="1">
      <alignment horizontal="center" vertical="center" wrapText="1" readingOrder="2"/>
    </xf>
    <xf numFmtId="165" fontId="6" fillId="0" borderId="1" xfId="2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readingOrder="2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 readingOrder="2"/>
    </xf>
    <xf numFmtId="164" fontId="11" fillId="0" borderId="1" xfId="0" applyNumberFormat="1" applyFont="1" applyBorder="1" applyAlignment="1">
      <alignment horizontal="center" vertical="center" wrapText="1" readingOrder="2"/>
    </xf>
    <xf numFmtId="164" fontId="11" fillId="0" borderId="1" xfId="0" applyNumberFormat="1" applyFont="1" applyBorder="1" applyAlignment="1">
      <alignment vertical="center" wrapText="1" readingOrder="2"/>
    </xf>
    <xf numFmtId="164" fontId="11" fillId="0" borderId="1" xfId="0" applyNumberFormat="1" applyFont="1" applyBorder="1" applyAlignment="1">
      <alignment horizontal="right" vertical="center" wrapText="1" readingOrder="2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readingOrder="2"/>
    </xf>
    <xf numFmtId="164" fontId="10" fillId="0" borderId="0" xfId="0" applyNumberFormat="1" applyFont="1" applyAlignment="1">
      <alignment readingOrder="2"/>
    </xf>
    <xf numFmtId="0" fontId="12" fillId="0" borderId="0" xfId="0" applyFont="1" applyAlignment="1">
      <alignment readingOrder="2"/>
    </xf>
    <xf numFmtId="0" fontId="12" fillId="0" borderId="0" xfId="0" applyFont="1" applyAlignment="1">
      <alignment vertical="center"/>
    </xf>
    <xf numFmtId="0" fontId="12" fillId="0" borderId="1" xfId="2" applyFont="1" applyFill="1" applyBorder="1" applyAlignment="1">
      <alignment horizontal="center" vertical="center" wrapText="1" readingOrder="2"/>
    </xf>
    <xf numFmtId="3" fontId="12" fillId="0" borderId="1" xfId="2" applyNumberFormat="1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165" fontId="12" fillId="0" borderId="1" xfId="2" applyNumberFormat="1" applyFont="1" applyFill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 readingOrder="2"/>
    </xf>
    <xf numFmtId="0" fontId="8" fillId="7" borderId="1" xfId="2" applyNumberFormat="1" applyFont="1" applyFill="1" applyBorder="1" applyAlignment="1">
      <alignment horizontal="center" vertical="center" wrapText="1" readingOrder="2"/>
    </xf>
    <xf numFmtId="165" fontId="8" fillId="7" borderId="1" xfId="2" applyNumberFormat="1" applyFont="1" applyFill="1" applyBorder="1" applyAlignment="1">
      <alignment horizontal="center" vertical="center" wrapText="1" readingOrder="2"/>
    </xf>
    <xf numFmtId="165" fontId="12" fillId="7" borderId="7" xfId="2" applyNumberFormat="1" applyFont="1" applyFill="1" applyBorder="1" applyAlignment="1">
      <alignment horizontal="center" vertical="center" wrapText="1" readingOrder="2"/>
    </xf>
    <xf numFmtId="0" fontId="13" fillId="7" borderId="7" xfId="0" applyFont="1" applyFill="1" applyBorder="1" applyAlignment="1">
      <alignment horizontal="center" vertical="center" wrapText="1" readingOrder="2"/>
    </xf>
    <xf numFmtId="0" fontId="12" fillId="7" borderId="7" xfId="2" applyNumberFormat="1" applyFont="1" applyFill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readingOrder="2"/>
    </xf>
    <xf numFmtId="0" fontId="13" fillId="6" borderId="1" xfId="0" applyFont="1" applyFill="1" applyBorder="1" applyAlignment="1">
      <alignment horizontal="right" vertical="center" wrapText="1" readingOrder="2"/>
    </xf>
    <xf numFmtId="165" fontId="13" fillId="6" borderId="1" xfId="0" applyNumberFormat="1" applyFont="1" applyFill="1" applyBorder="1" applyAlignment="1">
      <alignment horizontal="center" vertical="center" wrapText="1" readingOrder="1"/>
    </xf>
    <xf numFmtId="3" fontId="13" fillId="0" borderId="1" xfId="0" applyNumberFormat="1" applyFont="1" applyBorder="1" applyAlignment="1">
      <alignment horizontal="right" vertical="top" wrapText="1" readingOrder="2"/>
    </xf>
    <xf numFmtId="165" fontId="12" fillId="7" borderId="1" xfId="2" applyNumberFormat="1" applyFont="1" applyFill="1" applyBorder="1" applyAlignment="1">
      <alignment horizontal="right" vertical="top" wrapText="1" readingOrder="2"/>
    </xf>
    <xf numFmtId="0" fontId="13" fillId="7" borderId="1" xfId="0" applyFont="1" applyFill="1" applyBorder="1" applyAlignment="1">
      <alignment horizontal="right" vertical="top" wrapText="1" readingOrder="2"/>
    </xf>
    <xf numFmtId="0" fontId="12" fillId="7" borderId="1" xfId="2" applyNumberFormat="1" applyFont="1" applyFill="1" applyBorder="1" applyAlignment="1">
      <alignment horizontal="right" vertical="top" wrapText="1" readingOrder="2"/>
    </xf>
    <xf numFmtId="0" fontId="13" fillId="6" borderId="1" xfId="0" applyFont="1" applyFill="1" applyBorder="1" applyAlignment="1">
      <alignment horizontal="right" vertical="top" wrapText="1" readingOrder="2"/>
    </xf>
    <xf numFmtId="0" fontId="12" fillId="0" borderId="1" xfId="2" applyFont="1" applyFill="1" applyBorder="1" applyAlignment="1">
      <alignment horizontal="right" vertical="top" wrapText="1" readingOrder="2"/>
    </xf>
    <xf numFmtId="3" fontId="12" fillId="0" borderId="1" xfId="2" applyNumberFormat="1" applyFont="1" applyFill="1" applyBorder="1" applyAlignment="1">
      <alignment horizontal="right" vertical="top" wrapText="1" readingOrder="2"/>
    </xf>
    <xf numFmtId="165" fontId="12" fillId="0" borderId="1" xfId="2" applyNumberFormat="1" applyFont="1" applyFill="1" applyBorder="1" applyAlignment="1">
      <alignment horizontal="right" vertical="top" wrapText="1" readingOrder="2"/>
    </xf>
    <xf numFmtId="165" fontId="13" fillId="6" borderId="1" xfId="0" applyNumberFormat="1" applyFont="1" applyFill="1" applyBorder="1" applyAlignment="1">
      <alignment horizontal="right" vertical="top" wrapText="1" readingOrder="1"/>
    </xf>
    <xf numFmtId="0" fontId="13" fillId="0" borderId="1" xfId="0" applyFont="1" applyBorder="1" applyAlignment="1">
      <alignment horizontal="right" vertical="top" wrapText="1" readingOrder="2"/>
    </xf>
    <xf numFmtId="0" fontId="16" fillId="6" borderId="1" xfId="0" applyFont="1" applyFill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0" fontId="5" fillId="7" borderId="7" xfId="0" applyFont="1" applyFill="1" applyBorder="1" applyAlignment="1">
      <alignment horizontal="center" vertical="center" wrapText="1" readingOrder="2"/>
    </xf>
    <xf numFmtId="165" fontId="6" fillId="7" borderId="7" xfId="2" applyNumberFormat="1" applyFont="1" applyFill="1" applyBorder="1" applyAlignment="1">
      <alignment horizontal="center" vertical="center" wrapText="1" readingOrder="2"/>
    </xf>
    <xf numFmtId="0" fontId="6" fillId="7" borderId="7" xfId="2" applyNumberFormat="1" applyFont="1" applyFill="1" applyBorder="1" applyAlignment="1">
      <alignment horizontal="center" vertical="center" wrapText="1" readingOrder="2"/>
    </xf>
    <xf numFmtId="165" fontId="7" fillId="7" borderId="7" xfId="2" applyNumberFormat="1" applyFont="1" applyFill="1" applyBorder="1" applyAlignment="1">
      <alignment horizontal="center" vertical="center" wrapText="1" readingOrder="2"/>
    </xf>
    <xf numFmtId="3" fontId="16" fillId="6" borderId="1" xfId="0" applyNumberFormat="1" applyFont="1" applyFill="1" applyBorder="1" applyAlignment="1">
      <alignment horizontal="center" vertical="center" wrapText="1" readingOrder="2"/>
    </xf>
    <xf numFmtId="165" fontId="6" fillId="7" borderId="1" xfId="2" applyNumberFormat="1" applyFont="1" applyFill="1" applyBorder="1" applyAlignment="1">
      <alignment horizontal="center" vertical="center" wrapText="1" readingOrder="2"/>
    </xf>
    <xf numFmtId="0" fontId="6" fillId="7" borderId="1" xfId="2" applyNumberFormat="1" applyFont="1" applyFill="1" applyBorder="1" applyAlignment="1">
      <alignment horizontal="center" vertical="center" wrapText="1" readingOrder="2"/>
    </xf>
    <xf numFmtId="165" fontId="7" fillId="7" borderId="1" xfId="2" applyNumberFormat="1" applyFont="1" applyFill="1" applyBorder="1" applyAlignment="1">
      <alignment horizontal="center" vertical="center" wrapText="1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0" fillId="0" borderId="10" xfId="0" applyBorder="1"/>
    <xf numFmtId="3" fontId="16" fillId="0" borderId="1" xfId="0" applyNumberFormat="1" applyFont="1" applyBorder="1" applyAlignment="1">
      <alignment horizontal="center" vertical="center" wrapText="1" readingOrder="2"/>
    </xf>
    <xf numFmtId="0" fontId="16" fillId="7" borderId="1" xfId="0" applyFont="1" applyFill="1" applyBorder="1" applyAlignment="1">
      <alignment horizontal="center" vertical="center" wrapText="1" readingOrder="2"/>
    </xf>
    <xf numFmtId="0" fontId="8" fillId="0" borderId="1" xfId="2" applyFont="1" applyFill="1" applyBorder="1" applyAlignment="1">
      <alignment horizontal="center" vertical="center" wrapText="1" readingOrder="2"/>
    </xf>
    <xf numFmtId="3" fontId="8" fillId="0" borderId="1" xfId="2" applyNumberFormat="1" applyFont="1" applyFill="1" applyBorder="1" applyAlignment="1">
      <alignment horizontal="center" vertical="center" wrapText="1" readingOrder="2"/>
    </xf>
    <xf numFmtId="165" fontId="16" fillId="0" borderId="1" xfId="0" applyNumberFormat="1" applyFont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165" fontId="16" fillId="6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readingOrder="2"/>
    </xf>
    <xf numFmtId="165" fontId="4" fillId="5" borderId="1" xfId="0" applyNumberFormat="1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0" fillId="0" borderId="10" xfId="0" applyBorder="1" applyAlignment="1">
      <alignment horizontal="center"/>
    </xf>
    <xf numFmtId="0" fontId="3" fillId="0" borderId="13" xfId="0" applyFont="1" applyBorder="1" applyAlignment="1">
      <alignment horizontal="right" vertical="center" wrapText="1" readingOrder="2"/>
    </xf>
    <xf numFmtId="0" fontId="3" fillId="0" borderId="15" xfId="0" applyFont="1" applyBorder="1" applyAlignment="1">
      <alignment horizontal="right" vertical="center" wrapText="1" readingOrder="2"/>
    </xf>
    <xf numFmtId="0" fontId="3" fillId="0" borderId="16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/>
    </xf>
    <xf numFmtId="14" fontId="15" fillId="0" borderId="1" xfId="0" applyNumberFormat="1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0" fontId="15" fillId="0" borderId="10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 readingOrder="2"/>
    </xf>
    <xf numFmtId="0" fontId="3" fillId="0" borderId="10" xfId="0" applyFont="1" applyBorder="1" applyAlignment="1">
      <alignment horizontal="right" vertical="center" wrapText="1" readingOrder="2"/>
    </xf>
    <xf numFmtId="49" fontId="4" fillId="4" borderId="9" xfId="0" applyNumberFormat="1" applyFont="1" applyFill="1" applyBorder="1" applyAlignment="1">
      <alignment horizontal="center" vertical="center" readingOrder="2"/>
    </xf>
    <xf numFmtId="49" fontId="4" fillId="4" borderId="1" xfId="0" applyNumberFormat="1" applyFont="1" applyFill="1" applyBorder="1" applyAlignment="1">
      <alignment horizontal="center" vertical="center" readingOrder="2"/>
    </xf>
    <xf numFmtId="49" fontId="4" fillId="4" borderId="10" xfId="0" applyNumberFormat="1" applyFont="1" applyFill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readingOrder="2"/>
    </xf>
    <xf numFmtId="0" fontId="4" fillId="0" borderId="14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1" applyNumberFormat="1" applyFont="1" applyFill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6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49" fontId="4" fillId="0" borderId="9" xfId="0" applyNumberFormat="1" applyFont="1" applyBorder="1" applyAlignment="1">
      <alignment horizontal="right" vertical="center" readingOrder="2"/>
    </xf>
    <xf numFmtId="49" fontId="4" fillId="0" borderId="1" xfId="0" applyNumberFormat="1" applyFont="1" applyBorder="1" applyAlignment="1">
      <alignment horizontal="right" vertical="center" readingOrder="2"/>
    </xf>
    <xf numFmtId="49" fontId="4" fillId="0" borderId="10" xfId="0" applyNumberFormat="1" applyFont="1" applyBorder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readingOrder="2"/>
    </xf>
    <xf numFmtId="165" fontId="4" fillId="5" borderId="7" xfId="0" applyNumberFormat="1" applyFont="1" applyFill="1" applyBorder="1" applyAlignment="1">
      <alignment horizontal="center" vertical="center" wrapText="1" readingOrder="2"/>
    </xf>
    <xf numFmtId="14" fontId="9" fillId="0" borderId="7" xfId="0" applyNumberFormat="1" applyFont="1" applyBorder="1" applyAlignment="1">
      <alignment horizontal="center" vertical="center" wrapText="1" readingOrder="2"/>
    </xf>
    <xf numFmtId="0" fontId="0" fillId="0" borderId="8" xfId="0" applyBorder="1" applyAlignment="1">
      <alignment horizontal="center"/>
    </xf>
    <xf numFmtId="14" fontId="10" fillId="0" borderId="1" xfId="0" applyNumberFormat="1" applyFont="1" applyBorder="1" applyAlignment="1">
      <alignment horizontal="right" vertical="top" wrapText="1" readingOrder="2"/>
    </xf>
    <xf numFmtId="0" fontId="10" fillId="0" borderId="1" xfId="0" applyFont="1" applyBorder="1" applyAlignment="1">
      <alignment horizontal="right" vertical="top" wrapText="1" readingOrder="2"/>
    </xf>
    <xf numFmtId="0" fontId="10" fillId="0" borderId="10" xfId="0" applyFont="1" applyBorder="1" applyAlignment="1">
      <alignment horizontal="right" vertical="top"/>
    </xf>
    <xf numFmtId="49" fontId="4" fillId="4" borderId="11" xfId="0" applyNumberFormat="1" applyFont="1" applyFill="1" applyBorder="1" applyAlignment="1">
      <alignment horizontal="center" vertical="center" readingOrder="2"/>
    </xf>
    <xf numFmtId="49" fontId="4" fillId="4" borderId="2" xfId="0" applyNumberFormat="1" applyFont="1" applyFill="1" applyBorder="1" applyAlignment="1">
      <alignment horizontal="center" vertical="center" readingOrder="2"/>
    </xf>
    <xf numFmtId="49" fontId="4" fillId="4" borderId="12" xfId="0" applyNumberFormat="1" applyFont="1" applyFill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7" xfId="1" applyNumberFormat="1" applyFont="1" applyFill="1" applyBorder="1" applyAlignment="1">
      <alignment horizontal="center" vertical="center" wrapText="1" readingOrder="2"/>
    </xf>
    <xf numFmtId="3" fontId="5" fillId="0" borderId="7" xfId="0" applyNumberFormat="1" applyFont="1" applyBorder="1" applyAlignment="1">
      <alignment horizontal="center" vertical="center" wrapText="1" readingOrder="2"/>
    </xf>
    <xf numFmtId="165" fontId="11" fillId="5" borderId="1" xfId="0" applyNumberFormat="1" applyFont="1" applyFill="1" applyBorder="1" applyAlignment="1">
      <alignment horizontal="right" vertical="top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1" xfId="1" applyNumberFormat="1" applyFont="1" applyFill="1" applyBorder="1" applyAlignment="1">
      <alignment horizontal="right" vertical="top" wrapText="1" readingOrder="2"/>
    </xf>
    <xf numFmtId="3" fontId="13" fillId="0" borderId="1" xfId="0" applyNumberFormat="1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0" borderId="10" xfId="0" applyFont="1" applyBorder="1" applyAlignment="1">
      <alignment horizontal="right"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right" vertical="top" readingOrder="2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1" xfId="1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11" fillId="0" borderId="7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2" fillId="0" borderId="7" xfId="0" applyFont="1" applyBorder="1" applyAlignment="1">
      <alignment horizontal="center" readingOrder="2"/>
    </xf>
    <xf numFmtId="0" fontId="12" fillId="0" borderId="1" xfId="0" applyFont="1" applyBorder="1" applyAlignment="1">
      <alignment horizontal="center" readingOrder="2"/>
    </xf>
    <xf numFmtId="165" fontId="11" fillId="5" borderId="7" xfId="0" applyNumberFormat="1" applyFont="1" applyFill="1" applyBorder="1" applyAlignment="1">
      <alignment horizontal="center" vertical="center" wrapText="1" readingOrder="2"/>
    </xf>
    <xf numFmtId="165" fontId="11" fillId="5" borderId="1" xfId="0" applyNumberFormat="1" applyFont="1" applyFill="1" applyBorder="1" applyAlignment="1">
      <alignment horizontal="center" vertical="center" wrapText="1" readingOrder="2"/>
    </xf>
    <xf numFmtId="14" fontId="10" fillId="0" borderId="7" xfId="0" applyNumberFormat="1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0" fontId="13" fillId="0" borderId="7" xfId="1" applyNumberFormat="1" applyFont="1" applyFill="1" applyBorder="1" applyAlignment="1">
      <alignment horizontal="center" vertical="center" wrapText="1" readingOrder="2"/>
    </xf>
    <xf numFmtId="0" fontId="13" fillId="0" borderId="1" xfId="1" applyNumberFormat="1" applyFont="1" applyFill="1" applyBorder="1" applyAlignment="1">
      <alignment horizontal="center" vertical="center" wrapText="1" readingOrder="2"/>
    </xf>
    <xf numFmtId="3" fontId="13" fillId="0" borderId="7" xfId="0" applyNumberFormat="1" applyFont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center" vertical="center" readingOrder="2"/>
    </xf>
    <xf numFmtId="0" fontId="11" fillId="3" borderId="3" xfId="0" applyFont="1" applyFill="1" applyBorder="1" applyAlignment="1">
      <alignment horizontal="center" vertical="center" readingOrder="2"/>
    </xf>
    <xf numFmtId="0" fontId="11" fillId="3" borderId="4" xfId="0" applyFont="1" applyFill="1" applyBorder="1" applyAlignment="1">
      <alignment horizontal="center" vertical="center" readingOrder="2"/>
    </xf>
    <xf numFmtId="0" fontId="11" fillId="3" borderId="5" xfId="0" applyFont="1" applyFill="1" applyBorder="1" applyAlignment="1">
      <alignment horizontal="center" vertical="center" readingOrder="2"/>
    </xf>
    <xf numFmtId="0" fontId="11" fillId="3" borderId="3" xfId="0" applyFont="1" applyFill="1" applyBorder="1" applyAlignment="1">
      <alignment horizontal="right" vertical="center" wrapText="1" readingOrder="2"/>
    </xf>
    <xf numFmtId="0" fontId="11" fillId="3" borderId="4" xfId="0" applyFont="1" applyFill="1" applyBorder="1" applyAlignment="1">
      <alignment horizontal="right" vertical="center" wrapText="1" readingOrder="2"/>
    </xf>
    <xf numFmtId="0" fontId="11" fillId="3" borderId="5" xfId="0" applyFont="1" applyFill="1" applyBorder="1" applyAlignment="1">
      <alignment horizontal="right" vertical="center" wrapText="1" readingOrder="2"/>
    </xf>
    <xf numFmtId="0" fontId="11" fillId="0" borderId="3" xfId="0" applyFont="1" applyBorder="1" applyAlignment="1">
      <alignment horizontal="right" vertical="center" readingOrder="2"/>
    </xf>
    <xf numFmtId="0" fontId="11" fillId="0" borderId="4" xfId="0" applyFont="1" applyBorder="1" applyAlignment="1">
      <alignment horizontal="right" vertical="center" readingOrder="2"/>
    </xf>
    <xf numFmtId="0" fontId="11" fillId="0" borderId="5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04AA-DAEC-4EE6-9EA0-DC9F2006024D}">
  <dimension ref="A1:T67"/>
  <sheetViews>
    <sheetView rightToLeft="1" tabSelected="1" workbookViewId="0">
      <selection sqref="A1:A6"/>
    </sheetView>
  </sheetViews>
  <sheetFormatPr defaultColWidth="8.75" defaultRowHeight="14.25" x14ac:dyDescent="0.2"/>
  <cols>
    <col min="1" max="1" width="4.25" style="16" customWidth="1"/>
    <col min="2" max="2" width="23.25" style="10" customWidth="1"/>
    <col min="3" max="3" width="11.25" style="10" customWidth="1"/>
    <col min="4" max="4" width="15" style="10" customWidth="1"/>
    <col min="5" max="5" width="11.25" style="10" customWidth="1"/>
    <col min="6" max="6" width="8.75" style="10"/>
    <col min="7" max="7" width="14.875" style="10" customWidth="1"/>
    <col min="8" max="8" width="7.25" style="10" customWidth="1"/>
    <col min="9" max="9" width="13.625" style="10" customWidth="1"/>
    <col min="10" max="10" width="20.125" style="10" customWidth="1"/>
    <col min="11" max="11" width="17" style="10" customWidth="1"/>
    <col min="12" max="12" width="19.5" style="10" customWidth="1"/>
    <col min="13" max="13" width="14.25" style="17" customWidth="1"/>
    <col min="14" max="14" width="16.25" style="18" customWidth="1"/>
    <col min="15" max="15" width="13.875" style="10" customWidth="1"/>
    <col min="16" max="16" width="22.5" style="19" customWidth="1"/>
    <col min="17" max="17" width="12.75" style="19" customWidth="1"/>
    <col min="18" max="19" width="15" style="19" customWidth="1"/>
    <col min="20" max="20" width="10.875" style="20" customWidth="1"/>
    <col min="21" max="16384" width="8.75" style="10"/>
  </cols>
  <sheetData>
    <row r="1" spans="1:20" ht="15" x14ac:dyDescent="0.2">
      <c r="A1" s="132"/>
      <c r="B1" s="133" t="s">
        <v>48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/>
    </row>
    <row r="2" spans="1:20" ht="26.25" customHeight="1" x14ac:dyDescent="0.2">
      <c r="A2" s="132"/>
      <c r="B2" s="136" t="s">
        <v>27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8"/>
    </row>
    <row r="3" spans="1:20" ht="26.25" customHeight="1" x14ac:dyDescent="0.2">
      <c r="A3" s="132"/>
      <c r="B3" s="139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</row>
    <row r="4" spans="1:20" ht="15" x14ac:dyDescent="0.2">
      <c r="A4" s="132"/>
      <c r="B4" s="139" t="s">
        <v>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1:20" ht="15" x14ac:dyDescent="0.2">
      <c r="A5" s="132"/>
      <c r="B5" s="139" t="s">
        <v>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1:20" s="15" customFormat="1" ht="60" x14ac:dyDescent="0.2">
      <c r="A6" s="132"/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3" t="s">
        <v>14</v>
      </c>
      <c r="N6" s="14" t="s">
        <v>15</v>
      </c>
      <c r="O6" s="11" t="s">
        <v>16</v>
      </c>
      <c r="P6" s="11" t="s">
        <v>17</v>
      </c>
      <c r="Q6" s="11" t="s">
        <v>18</v>
      </c>
      <c r="R6" s="11" t="s">
        <v>19</v>
      </c>
      <c r="S6" s="11" t="s">
        <v>20</v>
      </c>
      <c r="T6" s="11" t="s">
        <v>21</v>
      </c>
    </row>
    <row r="7" spans="1:20" customFormat="1" ht="16.5" thickBot="1" x14ac:dyDescent="0.25">
      <c r="A7" s="100" t="s">
        <v>49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"/>
    </row>
    <row r="8" spans="1:20" customFormat="1" ht="25.5" customHeight="1" x14ac:dyDescent="0.2">
      <c r="A8" s="102">
        <v>1</v>
      </c>
      <c r="B8" s="126" t="s">
        <v>50</v>
      </c>
      <c r="C8" s="126" t="s">
        <v>51</v>
      </c>
      <c r="D8" s="127">
        <v>253024</v>
      </c>
      <c r="E8" s="129" t="s">
        <v>31</v>
      </c>
      <c r="F8" s="129" t="s">
        <v>23</v>
      </c>
      <c r="G8" s="28" t="s">
        <v>34</v>
      </c>
      <c r="H8" s="28" t="s">
        <v>24</v>
      </c>
      <c r="I8" s="29">
        <v>100</v>
      </c>
      <c r="J8" s="28" t="s">
        <v>29</v>
      </c>
      <c r="K8" s="28">
        <v>34000</v>
      </c>
      <c r="L8" s="30">
        <v>1</v>
      </c>
      <c r="M8" s="28">
        <f>L8*K8</f>
        <v>34000</v>
      </c>
      <c r="N8" s="28">
        <f>M8*117/100</f>
        <v>39780</v>
      </c>
      <c r="O8" s="118" t="s">
        <v>28</v>
      </c>
      <c r="P8" s="118" t="s">
        <v>52</v>
      </c>
      <c r="Q8" s="120"/>
      <c r="R8" s="122">
        <f>N8*(100-Q8)/100</f>
        <v>39780</v>
      </c>
      <c r="S8" s="124">
        <v>44997</v>
      </c>
      <c r="T8" s="95"/>
    </row>
    <row r="9" spans="1:20" customFormat="1" ht="26.45" customHeight="1" x14ac:dyDescent="0.2">
      <c r="A9" s="80"/>
      <c r="B9" s="107"/>
      <c r="C9" s="107"/>
      <c r="D9" s="128"/>
      <c r="E9" s="130"/>
      <c r="F9" s="130"/>
      <c r="G9" s="32" t="s">
        <v>33</v>
      </c>
      <c r="H9" s="21" t="s">
        <v>24</v>
      </c>
      <c r="I9" s="22">
        <v>78</v>
      </c>
      <c r="J9" s="24" t="s">
        <v>29</v>
      </c>
      <c r="K9" s="33">
        <v>50000</v>
      </c>
      <c r="L9" s="25">
        <v>1</v>
      </c>
      <c r="M9" s="24">
        <f>L9*K9</f>
        <v>50000</v>
      </c>
      <c r="N9" s="24">
        <f>M9*117/100</f>
        <v>58500</v>
      </c>
      <c r="O9" s="119"/>
      <c r="P9" s="119"/>
      <c r="Q9" s="121"/>
      <c r="R9" s="123"/>
      <c r="S9" s="125"/>
      <c r="T9" s="67"/>
    </row>
    <row r="10" spans="1:20" customFormat="1" ht="26.45" customHeight="1" x14ac:dyDescent="0.2">
      <c r="A10" s="80"/>
      <c r="B10" s="107"/>
      <c r="C10" s="107"/>
      <c r="D10" s="128"/>
      <c r="E10" s="130"/>
      <c r="F10" s="130"/>
      <c r="G10" s="32" t="s">
        <v>53</v>
      </c>
      <c r="H10" s="23" t="s">
        <v>24</v>
      </c>
      <c r="I10" s="25">
        <v>54</v>
      </c>
      <c r="J10" s="24" t="s">
        <v>29</v>
      </c>
      <c r="K10" s="33">
        <v>98000</v>
      </c>
      <c r="L10" s="25">
        <v>1</v>
      </c>
      <c r="M10" s="24">
        <f>L10*K10</f>
        <v>98000</v>
      </c>
      <c r="N10" s="24">
        <f>M10*117/100</f>
        <v>114660</v>
      </c>
      <c r="O10" s="119"/>
      <c r="P10" s="119"/>
      <c r="Q10" s="121"/>
      <c r="R10" s="123"/>
      <c r="S10" s="125"/>
      <c r="T10" s="67"/>
    </row>
    <row r="11" spans="1:20" customFormat="1" ht="14.25" customHeight="1" x14ac:dyDescent="0.2">
      <c r="A11" s="80"/>
      <c r="B11" s="111" t="s">
        <v>54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2"/>
    </row>
    <row r="12" spans="1:20" customFormat="1" ht="15.75" x14ac:dyDescent="0.2">
      <c r="A12" s="77" t="s">
        <v>55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9"/>
    </row>
    <row r="13" spans="1:20" customFormat="1" ht="25.5" customHeight="1" x14ac:dyDescent="0.2">
      <c r="A13" s="80">
        <v>2</v>
      </c>
      <c r="B13" s="82" t="s">
        <v>56</v>
      </c>
      <c r="C13" s="113" t="s">
        <v>51</v>
      </c>
      <c r="D13" s="108">
        <v>253024</v>
      </c>
      <c r="E13" s="109" t="s">
        <v>37</v>
      </c>
      <c r="F13" s="109" t="s">
        <v>23</v>
      </c>
      <c r="G13" s="35" t="s">
        <v>57</v>
      </c>
      <c r="H13" s="35" t="s">
        <v>24</v>
      </c>
      <c r="I13" s="36">
        <v>100</v>
      </c>
      <c r="J13" s="35" t="s">
        <v>29</v>
      </c>
      <c r="K13" s="35">
        <v>11850</v>
      </c>
      <c r="L13" s="37">
        <v>1</v>
      </c>
      <c r="M13" s="35">
        <f t="shared" ref="M13:M20" si="0">L13*K13</f>
        <v>11850</v>
      </c>
      <c r="N13" s="35">
        <f t="shared" ref="N13:N20" si="1">M13*117/100</f>
        <v>13864.5</v>
      </c>
      <c r="O13" s="110" t="s">
        <v>28</v>
      </c>
      <c r="P13" s="110" t="s">
        <v>58</v>
      </c>
      <c r="Q13" s="114"/>
      <c r="R13" s="106">
        <f>N13*(100-Q13)/100</f>
        <v>13864.5</v>
      </c>
      <c r="S13" s="96">
        <v>44997</v>
      </c>
      <c r="T13" s="98"/>
    </row>
    <row r="14" spans="1:20" customFormat="1" ht="26.45" customHeight="1" x14ac:dyDescent="0.2">
      <c r="A14" s="80"/>
      <c r="B14" s="82"/>
      <c r="C14" s="113"/>
      <c r="D14" s="108"/>
      <c r="E14" s="109"/>
      <c r="F14" s="109"/>
      <c r="G14" s="38" t="s">
        <v>38</v>
      </c>
      <c r="H14" s="39" t="s">
        <v>24</v>
      </c>
      <c r="I14" s="40">
        <v>94</v>
      </c>
      <c r="J14" s="41" t="s">
        <v>29</v>
      </c>
      <c r="K14" s="42">
        <v>11800</v>
      </c>
      <c r="L14" s="34">
        <v>1</v>
      </c>
      <c r="M14" s="41">
        <f t="shared" si="0"/>
        <v>11800</v>
      </c>
      <c r="N14" s="41">
        <f t="shared" si="1"/>
        <v>13806</v>
      </c>
      <c r="O14" s="110"/>
      <c r="P14" s="110"/>
      <c r="Q14" s="114"/>
      <c r="R14" s="106"/>
      <c r="S14" s="97"/>
      <c r="T14" s="98"/>
    </row>
    <row r="15" spans="1:20" customFormat="1" ht="26.45" customHeight="1" x14ac:dyDescent="0.2">
      <c r="A15" s="80"/>
      <c r="B15" s="82"/>
      <c r="C15" s="113"/>
      <c r="D15" s="108"/>
      <c r="E15" s="109"/>
      <c r="F15" s="109"/>
      <c r="G15" s="38" t="s">
        <v>25</v>
      </c>
      <c r="H15" s="43" t="s">
        <v>24</v>
      </c>
      <c r="I15" s="34">
        <v>85</v>
      </c>
      <c r="J15" s="41" t="s">
        <v>29</v>
      </c>
      <c r="K15" s="42">
        <v>15000</v>
      </c>
      <c r="L15" s="34">
        <v>1</v>
      </c>
      <c r="M15" s="41">
        <f t="shared" si="0"/>
        <v>15000</v>
      </c>
      <c r="N15" s="41">
        <f t="shared" si="1"/>
        <v>17550</v>
      </c>
      <c r="O15" s="110"/>
      <c r="P15" s="110"/>
      <c r="Q15" s="114"/>
      <c r="R15" s="106"/>
      <c r="S15" s="97"/>
      <c r="T15" s="98"/>
    </row>
    <row r="16" spans="1:20" customFormat="1" ht="26.45" customHeight="1" x14ac:dyDescent="0.2">
      <c r="A16" s="80"/>
      <c r="B16" s="82"/>
      <c r="C16" s="113"/>
      <c r="D16" s="108"/>
      <c r="E16" s="109"/>
      <c r="F16" s="109"/>
      <c r="G16" s="38" t="s">
        <v>59</v>
      </c>
      <c r="H16" s="43" t="s">
        <v>24</v>
      </c>
      <c r="I16" s="34">
        <v>83</v>
      </c>
      <c r="J16" s="41" t="s">
        <v>29</v>
      </c>
      <c r="K16" s="42">
        <v>15700</v>
      </c>
      <c r="L16" s="34">
        <v>1</v>
      </c>
      <c r="M16" s="41">
        <f t="shared" si="0"/>
        <v>15700</v>
      </c>
      <c r="N16" s="41">
        <f t="shared" si="1"/>
        <v>18369</v>
      </c>
      <c r="O16" s="110"/>
      <c r="P16" s="110"/>
      <c r="Q16" s="114"/>
      <c r="R16" s="106"/>
      <c r="S16" s="97"/>
      <c r="T16" s="98"/>
    </row>
    <row r="17" spans="1:20" customFormat="1" ht="26.45" customHeight="1" x14ac:dyDescent="0.2">
      <c r="A17" s="80"/>
      <c r="B17" s="82"/>
      <c r="C17" s="113"/>
      <c r="D17" s="108"/>
      <c r="E17" s="109"/>
      <c r="F17" s="109"/>
      <c r="G17" s="43" t="s">
        <v>60</v>
      </c>
      <c r="H17" s="43" t="s">
        <v>24</v>
      </c>
      <c r="I17" s="34">
        <v>79</v>
      </c>
      <c r="J17" s="41" t="s">
        <v>29</v>
      </c>
      <c r="K17" s="42">
        <v>17000</v>
      </c>
      <c r="L17" s="34">
        <v>1</v>
      </c>
      <c r="M17" s="41">
        <f t="shared" si="0"/>
        <v>17000</v>
      </c>
      <c r="N17" s="41">
        <f t="shared" si="1"/>
        <v>19890</v>
      </c>
      <c r="O17" s="110"/>
      <c r="P17" s="110"/>
      <c r="Q17" s="114"/>
      <c r="R17" s="106"/>
      <c r="S17" s="97"/>
      <c r="T17" s="98"/>
    </row>
    <row r="18" spans="1:20" customFormat="1" ht="26.45" customHeight="1" x14ac:dyDescent="0.2">
      <c r="A18" s="80"/>
      <c r="B18" s="82"/>
      <c r="C18" s="113"/>
      <c r="D18" s="108"/>
      <c r="E18" s="109"/>
      <c r="F18" s="109"/>
      <c r="G18" s="43" t="s">
        <v>61</v>
      </c>
      <c r="H18" s="43" t="s">
        <v>24</v>
      </c>
      <c r="I18" s="34">
        <v>68</v>
      </c>
      <c r="J18" s="41" t="s">
        <v>29</v>
      </c>
      <c r="K18" s="42">
        <v>22000</v>
      </c>
      <c r="L18" s="34">
        <v>1</v>
      </c>
      <c r="M18" s="41">
        <f t="shared" si="0"/>
        <v>22000</v>
      </c>
      <c r="N18" s="41">
        <f t="shared" si="1"/>
        <v>25740</v>
      </c>
      <c r="O18" s="110"/>
      <c r="P18" s="110"/>
      <c r="Q18" s="114"/>
      <c r="R18" s="106"/>
      <c r="S18" s="97"/>
      <c r="T18" s="98"/>
    </row>
    <row r="19" spans="1:20" customFormat="1" ht="26.45" customHeight="1" x14ac:dyDescent="0.2">
      <c r="A19" s="80"/>
      <c r="B19" s="82"/>
      <c r="C19" s="113"/>
      <c r="D19" s="108"/>
      <c r="E19" s="109"/>
      <c r="F19" s="109"/>
      <c r="G19" s="43" t="s">
        <v>39</v>
      </c>
      <c r="H19" s="43" t="s">
        <v>24</v>
      </c>
      <c r="I19" s="34">
        <v>57</v>
      </c>
      <c r="J19" s="41" t="s">
        <v>29</v>
      </c>
      <c r="K19" s="42">
        <v>31000</v>
      </c>
      <c r="L19" s="34">
        <v>1</v>
      </c>
      <c r="M19" s="41">
        <f t="shared" si="0"/>
        <v>31000</v>
      </c>
      <c r="N19" s="41">
        <f t="shared" si="1"/>
        <v>36270</v>
      </c>
      <c r="O19" s="110"/>
      <c r="P19" s="110"/>
      <c r="Q19" s="114"/>
      <c r="R19" s="106"/>
      <c r="S19" s="97"/>
      <c r="T19" s="98"/>
    </row>
    <row r="20" spans="1:20" customFormat="1" ht="26.45" customHeight="1" x14ac:dyDescent="0.2">
      <c r="A20" s="80"/>
      <c r="B20" s="82"/>
      <c r="C20" s="113"/>
      <c r="D20" s="108"/>
      <c r="E20" s="109"/>
      <c r="F20" s="109"/>
      <c r="G20" s="43" t="s">
        <v>62</v>
      </c>
      <c r="H20" s="43" t="s">
        <v>24</v>
      </c>
      <c r="I20" s="34">
        <v>53</v>
      </c>
      <c r="J20" s="41" t="s">
        <v>29</v>
      </c>
      <c r="K20" s="42">
        <v>36190</v>
      </c>
      <c r="L20" s="34">
        <v>1</v>
      </c>
      <c r="M20" s="41">
        <f t="shared" si="0"/>
        <v>36190</v>
      </c>
      <c r="N20" s="41">
        <f t="shared" si="1"/>
        <v>42342.3</v>
      </c>
      <c r="O20" s="110"/>
      <c r="P20" s="110"/>
      <c r="Q20" s="114"/>
      <c r="R20" s="106"/>
      <c r="S20" s="97"/>
      <c r="T20" s="98"/>
    </row>
    <row r="21" spans="1:20" customFormat="1" ht="21.6" customHeight="1" x14ac:dyDescent="0.2">
      <c r="A21" s="31"/>
      <c r="B21" s="75" t="s">
        <v>63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6"/>
    </row>
    <row r="22" spans="1:20" customFormat="1" ht="15.75" x14ac:dyDescent="0.2">
      <c r="A22" s="77" t="s">
        <v>64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9"/>
    </row>
    <row r="23" spans="1:20" customFormat="1" ht="25.5" customHeight="1" x14ac:dyDescent="0.2">
      <c r="A23" s="80">
        <v>3</v>
      </c>
      <c r="B23" s="82" t="s">
        <v>65</v>
      </c>
      <c r="C23" s="107" t="s">
        <v>51</v>
      </c>
      <c r="D23" s="108">
        <v>253024</v>
      </c>
      <c r="E23" s="109" t="s">
        <v>30</v>
      </c>
      <c r="F23" s="109" t="s">
        <v>23</v>
      </c>
      <c r="G23" s="35" t="s">
        <v>66</v>
      </c>
      <c r="H23" s="35" t="s">
        <v>24</v>
      </c>
      <c r="I23" s="36">
        <v>100</v>
      </c>
      <c r="J23" s="35" t="s">
        <v>29</v>
      </c>
      <c r="K23" s="35">
        <v>50000</v>
      </c>
      <c r="L23" s="37">
        <v>1</v>
      </c>
      <c r="M23" s="35">
        <f t="shared" ref="M23:M28" si="2">L23*K23</f>
        <v>50000</v>
      </c>
      <c r="N23" s="35">
        <f t="shared" ref="N23:N28" si="3">M23*117/100</f>
        <v>58500</v>
      </c>
      <c r="O23" s="110" t="s">
        <v>28</v>
      </c>
      <c r="P23" s="110" t="s">
        <v>58</v>
      </c>
      <c r="Q23" s="114"/>
      <c r="R23" s="106">
        <f>N23*(100-Q23)/100</f>
        <v>58500</v>
      </c>
      <c r="S23" s="96">
        <v>44997</v>
      </c>
      <c r="T23" s="98"/>
    </row>
    <row r="24" spans="1:20" customFormat="1" ht="26.45" customHeight="1" x14ac:dyDescent="0.2">
      <c r="A24" s="80"/>
      <c r="B24" s="82"/>
      <c r="C24" s="107"/>
      <c r="D24" s="108"/>
      <c r="E24" s="109"/>
      <c r="F24" s="109"/>
      <c r="G24" s="44" t="s">
        <v>67</v>
      </c>
      <c r="H24" s="39" t="s">
        <v>24</v>
      </c>
      <c r="I24" s="40">
        <v>70</v>
      </c>
      <c r="J24" s="41" t="s">
        <v>29</v>
      </c>
      <c r="K24" s="42">
        <v>88000</v>
      </c>
      <c r="L24" s="34">
        <v>1</v>
      </c>
      <c r="M24" s="41">
        <f t="shared" si="2"/>
        <v>88000</v>
      </c>
      <c r="N24" s="41">
        <f t="shared" si="3"/>
        <v>102960</v>
      </c>
      <c r="O24" s="110"/>
      <c r="P24" s="110"/>
      <c r="Q24" s="114"/>
      <c r="R24" s="106"/>
      <c r="S24" s="97"/>
      <c r="T24" s="98"/>
    </row>
    <row r="25" spans="1:20" customFormat="1" ht="26.45" customHeight="1" x14ac:dyDescent="0.2">
      <c r="A25" s="80"/>
      <c r="B25" s="82"/>
      <c r="C25" s="107"/>
      <c r="D25" s="108"/>
      <c r="E25" s="109"/>
      <c r="F25" s="109"/>
      <c r="G25" s="44" t="s">
        <v>68</v>
      </c>
      <c r="H25" s="43" t="s">
        <v>24</v>
      </c>
      <c r="I25" s="34">
        <v>67</v>
      </c>
      <c r="J25" s="41" t="s">
        <v>29</v>
      </c>
      <c r="K25" s="42">
        <v>94850</v>
      </c>
      <c r="L25" s="34">
        <v>1</v>
      </c>
      <c r="M25" s="41">
        <f t="shared" si="2"/>
        <v>94850</v>
      </c>
      <c r="N25" s="41">
        <f t="shared" si="3"/>
        <v>110974.5</v>
      </c>
      <c r="O25" s="110"/>
      <c r="P25" s="110"/>
      <c r="Q25" s="114"/>
      <c r="R25" s="106"/>
      <c r="S25" s="97"/>
      <c r="T25" s="98"/>
    </row>
    <row r="26" spans="1:20" customFormat="1" ht="15" x14ac:dyDescent="0.2">
      <c r="A26" s="80"/>
      <c r="B26" s="82"/>
      <c r="C26" s="107"/>
      <c r="D26" s="108"/>
      <c r="E26" s="109"/>
      <c r="F26" s="109"/>
      <c r="G26" s="44" t="s">
        <v>69</v>
      </c>
      <c r="H26" s="43" t="s">
        <v>24</v>
      </c>
      <c r="I26" s="34">
        <v>66</v>
      </c>
      <c r="J26" s="41" t="s">
        <v>29</v>
      </c>
      <c r="K26" s="42">
        <v>98000</v>
      </c>
      <c r="L26" s="34">
        <v>1</v>
      </c>
      <c r="M26" s="41">
        <f t="shared" si="2"/>
        <v>98000</v>
      </c>
      <c r="N26" s="41">
        <f t="shared" si="3"/>
        <v>114660</v>
      </c>
      <c r="O26" s="110"/>
      <c r="P26" s="110"/>
      <c r="Q26" s="114"/>
      <c r="R26" s="106"/>
      <c r="S26" s="97"/>
      <c r="T26" s="98"/>
    </row>
    <row r="27" spans="1:20" customFormat="1" ht="26.45" customHeight="1" x14ac:dyDescent="0.2">
      <c r="A27" s="80"/>
      <c r="B27" s="82"/>
      <c r="C27" s="107"/>
      <c r="D27" s="108"/>
      <c r="E27" s="109"/>
      <c r="F27" s="109"/>
      <c r="G27" s="45" t="s">
        <v>40</v>
      </c>
      <c r="H27" s="43" t="s">
        <v>24</v>
      </c>
      <c r="I27" s="34">
        <v>59</v>
      </c>
      <c r="J27" s="41" t="s">
        <v>29</v>
      </c>
      <c r="K27" s="42">
        <v>120000</v>
      </c>
      <c r="L27" s="34">
        <v>1</v>
      </c>
      <c r="M27" s="41">
        <f t="shared" si="2"/>
        <v>120000</v>
      </c>
      <c r="N27" s="41">
        <f t="shared" si="3"/>
        <v>140400</v>
      </c>
      <c r="O27" s="110"/>
      <c r="P27" s="110"/>
      <c r="Q27" s="114"/>
      <c r="R27" s="106"/>
      <c r="S27" s="97"/>
      <c r="T27" s="98"/>
    </row>
    <row r="28" spans="1:20" customFormat="1" ht="26.45" customHeight="1" x14ac:dyDescent="0.2">
      <c r="A28" s="80"/>
      <c r="B28" s="82"/>
      <c r="C28" s="107"/>
      <c r="D28" s="108"/>
      <c r="E28" s="109"/>
      <c r="F28" s="109"/>
      <c r="G28" s="45" t="s">
        <v>41</v>
      </c>
      <c r="H28" s="43" t="s">
        <v>24</v>
      </c>
      <c r="I28" s="34">
        <v>59</v>
      </c>
      <c r="J28" s="41" t="s">
        <v>29</v>
      </c>
      <c r="K28" s="42">
        <v>120000</v>
      </c>
      <c r="L28" s="34">
        <v>1</v>
      </c>
      <c r="M28" s="41">
        <f t="shared" si="2"/>
        <v>120000</v>
      </c>
      <c r="N28" s="41">
        <f t="shared" si="3"/>
        <v>140400</v>
      </c>
      <c r="O28" s="110"/>
      <c r="P28" s="110"/>
      <c r="Q28" s="114"/>
      <c r="R28" s="106"/>
      <c r="S28" s="97"/>
      <c r="T28" s="98"/>
    </row>
    <row r="29" spans="1:20" customFormat="1" ht="14.25" customHeight="1" x14ac:dyDescent="0.2">
      <c r="A29" s="80"/>
      <c r="B29" s="75" t="s">
        <v>70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6"/>
    </row>
    <row r="30" spans="1:20" customFormat="1" ht="16.5" thickBot="1" x14ac:dyDescent="0.25">
      <c r="A30" s="99" t="s">
        <v>71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1"/>
    </row>
    <row r="31" spans="1:20" customFormat="1" ht="25.5" customHeight="1" x14ac:dyDescent="0.2">
      <c r="A31" s="102">
        <v>4</v>
      </c>
      <c r="B31" s="103" t="s">
        <v>72</v>
      </c>
      <c r="C31" s="103" t="s">
        <v>51</v>
      </c>
      <c r="D31" s="104">
        <v>253024</v>
      </c>
      <c r="E31" s="105" t="s">
        <v>35</v>
      </c>
      <c r="F31" s="105" t="s">
        <v>23</v>
      </c>
      <c r="G31" s="46" t="s">
        <v>73</v>
      </c>
      <c r="H31" s="47" t="s">
        <v>24</v>
      </c>
      <c r="I31" s="48">
        <v>100</v>
      </c>
      <c r="J31" s="47" t="s">
        <v>29</v>
      </c>
      <c r="K31" s="47">
        <v>4900</v>
      </c>
      <c r="L31" s="48">
        <v>1</v>
      </c>
      <c r="M31" s="49">
        <f>L31*K31</f>
        <v>4900</v>
      </c>
      <c r="N31" s="47">
        <f>M31*117/100</f>
        <v>5733</v>
      </c>
      <c r="O31" s="91" t="s">
        <v>28</v>
      </c>
      <c r="P31" s="91" t="s">
        <v>58</v>
      </c>
      <c r="Q31" s="92"/>
      <c r="R31" s="93">
        <f>N31*(100-Q31)/100</f>
        <v>5733</v>
      </c>
      <c r="S31" s="94">
        <v>44997</v>
      </c>
      <c r="T31" s="95"/>
    </row>
    <row r="32" spans="1:20" customFormat="1" ht="26.45" customHeight="1" x14ac:dyDescent="0.2">
      <c r="A32" s="80"/>
      <c r="B32" s="82"/>
      <c r="C32" s="82"/>
      <c r="D32" s="83"/>
      <c r="E32" s="84"/>
      <c r="F32" s="84"/>
      <c r="G32" s="44" t="s">
        <v>36</v>
      </c>
      <c r="H32" s="7" t="s">
        <v>24</v>
      </c>
      <c r="I32" s="50">
        <v>92</v>
      </c>
      <c r="J32" s="4" t="s">
        <v>29</v>
      </c>
      <c r="K32" s="7">
        <v>5500</v>
      </c>
      <c r="L32" s="5">
        <v>1</v>
      </c>
      <c r="M32" s="6">
        <f>L32*K32</f>
        <v>5500</v>
      </c>
      <c r="N32" s="7">
        <f>M32*117/100</f>
        <v>6435</v>
      </c>
      <c r="O32" s="90"/>
      <c r="P32" s="90"/>
      <c r="Q32" s="63"/>
      <c r="R32" s="64"/>
      <c r="S32" s="65"/>
      <c r="T32" s="67"/>
    </row>
    <row r="33" spans="1:20" customFormat="1" ht="26.45" customHeight="1" x14ac:dyDescent="0.2">
      <c r="A33" s="80"/>
      <c r="B33" s="82"/>
      <c r="C33" s="82"/>
      <c r="D33" s="83"/>
      <c r="E33" s="84"/>
      <c r="F33" s="84"/>
      <c r="G33" s="44" t="s">
        <v>74</v>
      </c>
      <c r="H33" s="7" t="s">
        <v>24</v>
      </c>
      <c r="I33" s="50">
        <v>83</v>
      </c>
      <c r="J33" s="4" t="s">
        <v>29</v>
      </c>
      <c r="K33" s="7">
        <v>6500</v>
      </c>
      <c r="L33" s="5">
        <v>1</v>
      </c>
      <c r="M33" s="6">
        <f>L33*K33</f>
        <v>6500</v>
      </c>
      <c r="N33" s="7">
        <f>M33*117/100</f>
        <v>7605</v>
      </c>
      <c r="O33" s="90"/>
      <c r="P33" s="90"/>
      <c r="Q33" s="63"/>
      <c r="R33" s="64"/>
      <c r="S33" s="65"/>
      <c r="T33" s="67"/>
    </row>
    <row r="34" spans="1:20" customFormat="1" ht="26.45" customHeight="1" x14ac:dyDescent="0.2">
      <c r="A34" s="80"/>
      <c r="B34" s="82"/>
      <c r="C34" s="82"/>
      <c r="D34" s="83"/>
      <c r="E34" s="84"/>
      <c r="F34" s="84"/>
      <c r="G34" s="44" t="s">
        <v>75</v>
      </c>
      <c r="H34" s="7" t="s">
        <v>24</v>
      </c>
      <c r="I34" s="50">
        <v>79</v>
      </c>
      <c r="J34" s="4" t="s">
        <v>29</v>
      </c>
      <c r="K34" s="7">
        <v>7000</v>
      </c>
      <c r="L34" s="5">
        <v>1</v>
      </c>
      <c r="M34" s="6">
        <f>L34*K34</f>
        <v>7000</v>
      </c>
      <c r="N34" s="7">
        <f>M34*117/100</f>
        <v>8190</v>
      </c>
      <c r="O34" s="90"/>
      <c r="P34" s="90"/>
      <c r="Q34" s="63"/>
      <c r="R34" s="64"/>
      <c r="S34" s="65"/>
      <c r="T34" s="67"/>
    </row>
    <row r="35" spans="1:20" customFormat="1" ht="26.45" customHeight="1" x14ac:dyDescent="0.2">
      <c r="A35" s="80"/>
      <c r="B35" s="82"/>
      <c r="C35" s="82"/>
      <c r="D35" s="83"/>
      <c r="E35" s="84"/>
      <c r="F35" s="84"/>
      <c r="G35" s="45" t="s">
        <v>76</v>
      </c>
      <c r="H35" s="7" t="s">
        <v>24</v>
      </c>
      <c r="I35" s="50">
        <v>50</v>
      </c>
      <c r="J35" s="4" t="s">
        <v>29</v>
      </c>
      <c r="K35" s="7">
        <v>17266</v>
      </c>
      <c r="L35" s="5">
        <v>1</v>
      </c>
      <c r="M35" s="6">
        <f>L35*K35</f>
        <v>17266</v>
      </c>
      <c r="N35" s="7">
        <f>M35*117/100</f>
        <v>20201.22</v>
      </c>
      <c r="O35" s="90"/>
      <c r="P35" s="90"/>
      <c r="Q35" s="63"/>
      <c r="R35" s="64"/>
      <c r="S35" s="65"/>
      <c r="T35" s="67"/>
    </row>
    <row r="36" spans="1:20" customFormat="1" ht="15.75" x14ac:dyDescent="0.2">
      <c r="A36" s="87" t="s">
        <v>77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</row>
    <row r="37" spans="1:20" customFormat="1" ht="15.75" x14ac:dyDescent="0.2">
      <c r="A37" s="77" t="s">
        <v>78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/>
    </row>
    <row r="38" spans="1:20" customFormat="1" ht="25.5" customHeight="1" x14ac:dyDescent="0.2">
      <c r="A38" s="80">
        <v>5</v>
      </c>
      <c r="B38" s="82" t="s">
        <v>79</v>
      </c>
      <c r="C38" s="82" t="s">
        <v>51</v>
      </c>
      <c r="D38" s="83">
        <v>253024</v>
      </c>
      <c r="E38" s="84" t="s">
        <v>32</v>
      </c>
      <c r="F38" s="84" t="s">
        <v>23</v>
      </c>
      <c r="G38" s="51" t="s">
        <v>80</v>
      </c>
      <c r="H38" s="51" t="s">
        <v>24</v>
      </c>
      <c r="I38" s="52">
        <v>100</v>
      </c>
      <c r="J38" s="51" t="s">
        <v>29</v>
      </c>
      <c r="K38" s="51">
        <v>9500</v>
      </c>
      <c r="L38" s="52">
        <v>1</v>
      </c>
      <c r="M38" s="53">
        <f>L38*K38</f>
        <v>9500</v>
      </c>
      <c r="N38" s="51">
        <f>M38*117/100</f>
        <v>11115</v>
      </c>
      <c r="O38" s="90" t="s">
        <v>28</v>
      </c>
      <c r="P38" s="90" t="s">
        <v>81</v>
      </c>
      <c r="Q38" s="63"/>
      <c r="R38" s="64">
        <f>N38*(100-Q38)/100</f>
        <v>11115</v>
      </c>
      <c r="S38" s="117">
        <v>44997</v>
      </c>
      <c r="T38" s="67"/>
    </row>
    <row r="39" spans="1:20" customFormat="1" ht="26.45" customHeight="1" x14ac:dyDescent="0.2">
      <c r="A39" s="80"/>
      <c r="B39" s="82"/>
      <c r="C39" s="82"/>
      <c r="D39" s="83"/>
      <c r="E39" s="84"/>
      <c r="F39" s="84"/>
      <c r="G39" s="44" t="s">
        <v>25</v>
      </c>
      <c r="H39" s="7" t="s">
        <v>24</v>
      </c>
      <c r="I39" s="50">
        <v>97</v>
      </c>
      <c r="J39" s="4" t="s">
        <v>29</v>
      </c>
      <c r="K39" s="7">
        <v>10000</v>
      </c>
      <c r="L39" s="5">
        <v>1</v>
      </c>
      <c r="M39" s="6">
        <f>L39*K39</f>
        <v>10000</v>
      </c>
      <c r="N39" s="7">
        <f>M39*117/100</f>
        <v>11700</v>
      </c>
      <c r="O39" s="90"/>
      <c r="P39" s="90"/>
      <c r="Q39" s="63"/>
      <c r="R39" s="64"/>
      <c r="S39" s="65"/>
      <c r="T39" s="67"/>
    </row>
    <row r="40" spans="1:20" customFormat="1" ht="26.45" customHeight="1" x14ac:dyDescent="0.2">
      <c r="A40" s="80"/>
      <c r="B40" s="82"/>
      <c r="C40" s="82"/>
      <c r="D40" s="83"/>
      <c r="E40" s="84"/>
      <c r="F40" s="84"/>
      <c r="G40" s="44" t="s">
        <v>82</v>
      </c>
      <c r="H40" s="7" t="s">
        <v>24</v>
      </c>
      <c r="I40" s="50">
        <v>97</v>
      </c>
      <c r="J40" s="4" t="s">
        <v>29</v>
      </c>
      <c r="K40" s="7">
        <v>10000</v>
      </c>
      <c r="L40" s="5">
        <v>1</v>
      </c>
      <c r="M40" s="6">
        <f>L40*K40</f>
        <v>10000</v>
      </c>
      <c r="N40" s="7">
        <f>M40*117/100</f>
        <v>11700</v>
      </c>
      <c r="O40" s="90"/>
      <c r="P40" s="90"/>
      <c r="Q40" s="63"/>
      <c r="R40" s="64"/>
      <c r="S40" s="65"/>
      <c r="T40" s="67"/>
    </row>
    <row r="41" spans="1:20" customFormat="1" ht="26.45" customHeight="1" x14ac:dyDescent="0.2">
      <c r="A41" s="80"/>
      <c r="B41" s="82"/>
      <c r="C41" s="82"/>
      <c r="D41" s="83"/>
      <c r="E41" s="84"/>
      <c r="F41" s="84"/>
      <c r="G41" s="44" t="s">
        <v>83</v>
      </c>
      <c r="H41" s="7" t="s">
        <v>24</v>
      </c>
      <c r="I41" s="50">
        <v>63</v>
      </c>
      <c r="J41" s="4" t="s">
        <v>29</v>
      </c>
      <c r="K41" s="7">
        <v>20000</v>
      </c>
      <c r="L41" s="5">
        <v>1</v>
      </c>
      <c r="M41" s="6">
        <f>L41*K41</f>
        <v>20000</v>
      </c>
      <c r="N41" s="7">
        <f>M41*117/100</f>
        <v>23400</v>
      </c>
      <c r="O41" s="90"/>
      <c r="P41" s="90"/>
      <c r="Q41" s="63"/>
      <c r="R41" s="64"/>
      <c r="S41" s="65"/>
      <c r="T41" s="67"/>
    </row>
    <row r="42" spans="1:20" customFormat="1" ht="26.45" customHeight="1" x14ac:dyDescent="0.2">
      <c r="A42" s="80"/>
      <c r="B42" s="82"/>
      <c r="C42" s="82"/>
      <c r="D42" s="83"/>
      <c r="E42" s="84"/>
      <c r="F42" s="84"/>
      <c r="G42" s="45" t="s">
        <v>84</v>
      </c>
      <c r="H42" s="7" t="s">
        <v>24</v>
      </c>
      <c r="I42" s="50">
        <v>52</v>
      </c>
      <c r="J42" s="4" t="s">
        <v>29</v>
      </c>
      <c r="K42" s="7">
        <v>30000</v>
      </c>
      <c r="L42" s="5">
        <v>1</v>
      </c>
      <c r="M42" s="6">
        <f>L42*K42</f>
        <v>30000</v>
      </c>
      <c r="N42" s="7">
        <f>M42*117/100</f>
        <v>35100</v>
      </c>
      <c r="O42" s="90"/>
      <c r="P42" s="90"/>
      <c r="Q42" s="63"/>
      <c r="R42" s="64"/>
      <c r="S42" s="65"/>
      <c r="T42" s="67"/>
    </row>
    <row r="43" spans="1:20" customFormat="1" ht="15.75" x14ac:dyDescent="0.2">
      <c r="A43" s="87" t="s">
        <v>85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</row>
    <row r="44" spans="1:20" customFormat="1" ht="13.9" customHeight="1" x14ac:dyDescent="0.2">
      <c r="A44" s="77" t="s">
        <v>86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9"/>
    </row>
    <row r="45" spans="1:20" customFormat="1" ht="25.5" customHeight="1" x14ac:dyDescent="0.2">
      <c r="A45" s="80">
        <v>6</v>
      </c>
      <c r="B45" s="82" t="s">
        <v>87</v>
      </c>
      <c r="C45" s="131" t="s">
        <v>51</v>
      </c>
      <c r="D45" s="83">
        <v>253024</v>
      </c>
      <c r="E45" s="84" t="s">
        <v>22</v>
      </c>
      <c r="F45" s="84" t="s">
        <v>23</v>
      </c>
      <c r="G45" s="51" t="s">
        <v>44</v>
      </c>
      <c r="H45" s="51" t="s">
        <v>24</v>
      </c>
      <c r="I45" s="54">
        <v>100</v>
      </c>
      <c r="J45" s="51" t="s">
        <v>29</v>
      </c>
      <c r="K45" s="51">
        <v>15000</v>
      </c>
      <c r="L45" s="52">
        <v>1</v>
      </c>
      <c r="M45" s="53">
        <f>L45*K45</f>
        <v>15000</v>
      </c>
      <c r="N45" s="51">
        <f>M45*117/100</f>
        <v>17550</v>
      </c>
      <c r="O45" s="90" t="s">
        <v>28</v>
      </c>
      <c r="P45" s="90" t="s">
        <v>81</v>
      </c>
      <c r="Q45" s="63"/>
      <c r="R45" s="64">
        <f>N45*(100-Q45)/100</f>
        <v>17550</v>
      </c>
      <c r="S45" s="65" t="s">
        <v>88</v>
      </c>
      <c r="T45" s="67"/>
    </row>
    <row r="46" spans="1:20" customFormat="1" ht="26.45" customHeight="1" x14ac:dyDescent="0.2">
      <c r="A46" s="80"/>
      <c r="B46" s="82"/>
      <c r="C46" s="131"/>
      <c r="D46" s="83"/>
      <c r="E46" s="84"/>
      <c r="F46" s="84"/>
      <c r="G46" s="44" t="s">
        <v>89</v>
      </c>
      <c r="H46" s="2" t="s">
        <v>24</v>
      </c>
      <c r="I46" s="3">
        <v>65</v>
      </c>
      <c r="J46" s="4" t="s">
        <v>29</v>
      </c>
      <c r="K46" s="7">
        <v>30000</v>
      </c>
      <c r="L46" s="5">
        <v>1</v>
      </c>
      <c r="M46" s="6">
        <f>L46*K46</f>
        <v>30000</v>
      </c>
      <c r="N46" s="7">
        <f>M46*117/100</f>
        <v>35100</v>
      </c>
      <c r="O46" s="90"/>
      <c r="P46" s="90"/>
      <c r="Q46" s="63"/>
      <c r="R46" s="64"/>
      <c r="S46" s="65"/>
      <c r="T46" s="67"/>
    </row>
    <row r="47" spans="1:20" customFormat="1" ht="26.45" customHeight="1" x14ac:dyDescent="0.2">
      <c r="A47" s="80"/>
      <c r="B47" s="82"/>
      <c r="C47" s="131"/>
      <c r="D47" s="83"/>
      <c r="E47" s="84"/>
      <c r="F47" s="84"/>
      <c r="G47" s="44" t="s">
        <v>25</v>
      </c>
      <c r="H47" s="2" t="s">
        <v>24</v>
      </c>
      <c r="I47" s="5">
        <v>49</v>
      </c>
      <c r="J47" s="4" t="s">
        <v>29</v>
      </c>
      <c r="K47" s="7">
        <v>55000</v>
      </c>
      <c r="L47" s="5">
        <v>1</v>
      </c>
      <c r="M47" s="6">
        <f>L47*K47</f>
        <v>55000</v>
      </c>
      <c r="N47" s="7">
        <f>M47*117/100</f>
        <v>64350</v>
      </c>
      <c r="O47" s="90"/>
      <c r="P47" s="90"/>
      <c r="Q47" s="63"/>
      <c r="R47" s="64"/>
      <c r="S47" s="65"/>
      <c r="T47" s="67"/>
    </row>
    <row r="48" spans="1:20" customFormat="1" ht="14.25" customHeight="1" x14ac:dyDescent="0.2">
      <c r="A48" s="80"/>
      <c r="B48" s="75" t="s">
        <v>90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55"/>
    </row>
    <row r="49" spans="1:20" customFormat="1" ht="15.75" x14ac:dyDescent="0.2">
      <c r="A49" s="77" t="s">
        <v>91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</row>
    <row r="50" spans="1:20" customFormat="1" ht="25.5" customHeight="1" x14ac:dyDescent="0.2">
      <c r="A50" s="80">
        <v>7</v>
      </c>
      <c r="B50" s="115" t="s">
        <v>92</v>
      </c>
      <c r="C50" s="115" t="s">
        <v>51</v>
      </c>
      <c r="D50" s="116">
        <v>253024</v>
      </c>
      <c r="E50" s="85" t="s">
        <v>42</v>
      </c>
      <c r="F50" s="85" t="s">
        <v>23</v>
      </c>
      <c r="G50" s="27">
        <v>7</v>
      </c>
      <c r="H50" s="27" t="s">
        <v>24</v>
      </c>
      <c r="I50" s="57">
        <v>100</v>
      </c>
      <c r="J50" s="27" t="s">
        <v>29</v>
      </c>
      <c r="K50" s="27">
        <v>25000</v>
      </c>
      <c r="L50" s="26">
        <v>1</v>
      </c>
      <c r="M50" s="27">
        <f>L50*K50</f>
        <v>25000</v>
      </c>
      <c r="N50" s="27">
        <f>M50*117/100</f>
        <v>29250</v>
      </c>
      <c r="O50" s="86" t="s">
        <v>28</v>
      </c>
      <c r="P50" s="86" t="s">
        <v>81</v>
      </c>
      <c r="Q50" s="63"/>
      <c r="R50" s="64">
        <f>N50*(100-Q50)/100</f>
        <v>29250</v>
      </c>
      <c r="S50" s="72">
        <v>44997</v>
      </c>
      <c r="T50" s="74"/>
    </row>
    <row r="51" spans="1:20" customFormat="1" ht="26.45" customHeight="1" x14ac:dyDescent="0.2">
      <c r="A51" s="80"/>
      <c r="B51" s="115"/>
      <c r="C51" s="115"/>
      <c r="D51" s="116"/>
      <c r="E51" s="85"/>
      <c r="F51" s="85"/>
      <c r="G51" s="44" t="s">
        <v>93</v>
      </c>
      <c r="H51" s="58" t="s">
        <v>24</v>
      </c>
      <c r="I51" s="59">
        <v>88</v>
      </c>
      <c r="J51" s="60" t="s">
        <v>29</v>
      </c>
      <c r="K51" s="61">
        <v>30000</v>
      </c>
      <c r="L51" s="56">
        <v>1</v>
      </c>
      <c r="M51" s="61">
        <f>L51*K51</f>
        <v>30000</v>
      </c>
      <c r="N51" s="61">
        <f>M51*117/100</f>
        <v>35100</v>
      </c>
      <c r="O51" s="86"/>
      <c r="P51" s="86"/>
      <c r="Q51" s="63"/>
      <c r="R51" s="64"/>
      <c r="S51" s="73"/>
      <c r="T51" s="74"/>
    </row>
    <row r="52" spans="1:20" customFormat="1" ht="26.45" customHeight="1" x14ac:dyDescent="0.2">
      <c r="A52" s="80"/>
      <c r="B52" s="115"/>
      <c r="C52" s="115"/>
      <c r="D52" s="116"/>
      <c r="E52" s="85"/>
      <c r="F52" s="85"/>
      <c r="G52" s="44" t="s">
        <v>46</v>
      </c>
      <c r="H52" s="58" t="s">
        <v>24</v>
      </c>
      <c r="I52" s="56">
        <v>80</v>
      </c>
      <c r="J52" s="60" t="s">
        <v>29</v>
      </c>
      <c r="K52" s="61">
        <v>35000</v>
      </c>
      <c r="L52" s="56">
        <v>1</v>
      </c>
      <c r="M52" s="61">
        <f>L52*K52</f>
        <v>35000</v>
      </c>
      <c r="N52" s="61">
        <f>M52*117/100</f>
        <v>40950</v>
      </c>
      <c r="O52" s="86"/>
      <c r="P52" s="86"/>
      <c r="Q52" s="63"/>
      <c r="R52" s="64"/>
      <c r="S52" s="73"/>
      <c r="T52" s="74"/>
    </row>
    <row r="53" spans="1:20" customFormat="1" ht="14.25" customHeight="1" x14ac:dyDescent="0.2">
      <c r="A53" s="80"/>
      <c r="B53" s="75" t="s">
        <v>94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6"/>
    </row>
    <row r="54" spans="1:20" customFormat="1" ht="15.75" x14ac:dyDescent="0.2">
      <c r="A54" s="77" t="s">
        <v>95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9"/>
    </row>
    <row r="55" spans="1:20" customFormat="1" ht="25.5" customHeight="1" x14ac:dyDescent="0.2">
      <c r="A55" s="80">
        <v>8</v>
      </c>
      <c r="B55" s="82" t="s">
        <v>96</v>
      </c>
      <c r="C55" s="82" t="s">
        <v>51</v>
      </c>
      <c r="D55" s="83">
        <v>253024</v>
      </c>
      <c r="E55" s="84" t="s">
        <v>45</v>
      </c>
      <c r="F55" s="84" t="s">
        <v>23</v>
      </c>
      <c r="G55" s="51" t="s">
        <v>47</v>
      </c>
      <c r="H55" s="51" t="s">
        <v>24</v>
      </c>
      <c r="I55" s="52">
        <v>100</v>
      </c>
      <c r="J55" s="51" t="s">
        <v>29</v>
      </c>
      <c r="K55" s="51">
        <v>167000</v>
      </c>
      <c r="L55" s="52">
        <v>1</v>
      </c>
      <c r="M55" s="53">
        <f t="shared" ref="M55:M63" si="4">L55*K55</f>
        <v>167000</v>
      </c>
      <c r="N55" s="51">
        <f t="shared" ref="N55:N63" si="5">M55*117/100</f>
        <v>195390</v>
      </c>
      <c r="O55" s="90" t="s">
        <v>28</v>
      </c>
      <c r="P55" s="90" t="s">
        <v>81</v>
      </c>
      <c r="Q55" s="63"/>
      <c r="R55" s="64">
        <f>N55*(100-Q55)/100</f>
        <v>195390</v>
      </c>
      <c r="S55" s="65" t="s">
        <v>88</v>
      </c>
      <c r="T55" s="67"/>
    </row>
    <row r="56" spans="1:20" customFormat="1" ht="26.45" customHeight="1" x14ac:dyDescent="0.2">
      <c r="A56" s="80"/>
      <c r="B56" s="82"/>
      <c r="C56" s="82"/>
      <c r="D56" s="83"/>
      <c r="E56" s="84"/>
      <c r="F56" s="84"/>
      <c r="G56" s="44" t="s">
        <v>97</v>
      </c>
      <c r="H56" s="7" t="s">
        <v>24</v>
      </c>
      <c r="I56" s="50">
        <v>99</v>
      </c>
      <c r="J56" s="4" t="s">
        <v>29</v>
      </c>
      <c r="K56" s="62">
        <v>170000</v>
      </c>
      <c r="L56" s="5">
        <v>1</v>
      </c>
      <c r="M56" s="6">
        <f t="shared" si="4"/>
        <v>170000</v>
      </c>
      <c r="N56" s="7">
        <f t="shared" si="5"/>
        <v>198900</v>
      </c>
      <c r="O56" s="90"/>
      <c r="P56" s="90"/>
      <c r="Q56" s="63"/>
      <c r="R56" s="64"/>
      <c r="S56" s="65"/>
      <c r="T56" s="67"/>
    </row>
    <row r="57" spans="1:20" customFormat="1" ht="26.45" customHeight="1" x14ac:dyDescent="0.2">
      <c r="A57" s="80"/>
      <c r="B57" s="82"/>
      <c r="C57" s="82"/>
      <c r="D57" s="83"/>
      <c r="E57" s="84"/>
      <c r="F57" s="84"/>
      <c r="G57" s="44" t="s">
        <v>98</v>
      </c>
      <c r="H57" s="7" t="s">
        <v>24</v>
      </c>
      <c r="I57" s="50">
        <v>94</v>
      </c>
      <c r="J57" s="4" t="s">
        <v>29</v>
      </c>
      <c r="K57" s="62">
        <v>184000</v>
      </c>
      <c r="L57" s="5">
        <v>1</v>
      </c>
      <c r="M57" s="6">
        <f t="shared" si="4"/>
        <v>184000</v>
      </c>
      <c r="N57" s="7">
        <f t="shared" si="5"/>
        <v>215280</v>
      </c>
      <c r="O57" s="90"/>
      <c r="P57" s="90"/>
      <c r="Q57" s="63"/>
      <c r="R57" s="64"/>
      <c r="S57" s="65"/>
      <c r="T57" s="67"/>
    </row>
    <row r="58" spans="1:20" customFormat="1" ht="26.45" customHeight="1" x14ac:dyDescent="0.2">
      <c r="A58" s="80"/>
      <c r="B58" s="82"/>
      <c r="C58" s="82"/>
      <c r="D58" s="83"/>
      <c r="E58" s="84"/>
      <c r="F58" s="84"/>
      <c r="G58" s="44" t="s">
        <v>99</v>
      </c>
      <c r="H58" s="7" t="s">
        <v>24</v>
      </c>
      <c r="I58" s="50">
        <v>70</v>
      </c>
      <c r="J58" s="4" t="s">
        <v>29</v>
      </c>
      <c r="K58" s="62">
        <v>295000</v>
      </c>
      <c r="L58" s="5">
        <v>1</v>
      </c>
      <c r="M58" s="6">
        <f t="shared" si="4"/>
        <v>295000</v>
      </c>
      <c r="N58" s="7">
        <f t="shared" si="5"/>
        <v>345150</v>
      </c>
      <c r="O58" s="90"/>
      <c r="P58" s="90"/>
      <c r="Q58" s="63"/>
      <c r="R58" s="64"/>
      <c r="S58" s="65"/>
      <c r="T58" s="67"/>
    </row>
    <row r="59" spans="1:20" customFormat="1" ht="26.45" customHeight="1" x14ac:dyDescent="0.2">
      <c r="A59" s="80"/>
      <c r="B59" s="82"/>
      <c r="C59" s="82"/>
      <c r="D59" s="83"/>
      <c r="E59" s="84"/>
      <c r="F59" s="84"/>
      <c r="G59" s="44" t="s">
        <v>43</v>
      </c>
      <c r="H59" s="7" t="s">
        <v>24</v>
      </c>
      <c r="I59" s="50">
        <v>69</v>
      </c>
      <c r="J59" s="4" t="s">
        <v>29</v>
      </c>
      <c r="K59" s="62">
        <v>300000</v>
      </c>
      <c r="L59" s="5">
        <v>1</v>
      </c>
      <c r="M59" s="6">
        <f t="shared" si="4"/>
        <v>300000</v>
      </c>
      <c r="N59" s="7">
        <f t="shared" si="5"/>
        <v>351000</v>
      </c>
      <c r="O59" s="90"/>
      <c r="P59" s="90"/>
      <c r="Q59" s="63"/>
      <c r="R59" s="64"/>
      <c r="S59" s="65"/>
      <c r="T59" s="67"/>
    </row>
    <row r="60" spans="1:20" customFormat="1" ht="26.45" customHeight="1" x14ac:dyDescent="0.2">
      <c r="A60" s="80"/>
      <c r="B60" s="82"/>
      <c r="C60" s="82"/>
      <c r="D60" s="83"/>
      <c r="E60" s="84"/>
      <c r="F60" s="84"/>
      <c r="G60" s="44" t="s">
        <v>100</v>
      </c>
      <c r="H60" s="7" t="s">
        <v>24</v>
      </c>
      <c r="I60" s="50">
        <v>69</v>
      </c>
      <c r="J60" s="4" t="s">
        <v>29</v>
      </c>
      <c r="K60" s="62">
        <v>300000</v>
      </c>
      <c r="L60" s="5">
        <v>1</v>
      </c>
      <c r="M60" s="6">
        <f t="shared" si="4"/>
        <v>300000</v>
      </c>
      <c r="N60" s="7">
        <f t="shared" si="5"/>
        <v>351000</v>
      </c>
      <c r="O60" s="90"/>
      <c r="P60" s="90"/>
      <c r="Q60" s="63"/>
      <c r="R60" s="64"/>
      <c r="S60" s="65"/>
      <c r="T60" s="67"/>
    </row>
    <row r="61" spans="1:20" customFormat="1" ht="26.45" customHeight="1" x14ac:dyDescent="0.2">
      <c r="A61" s="80"/>
      <c r="B61" s="82"/>
      <c r="C61" s="82"/>
      <c r="D61" s="83"/>
      <c r="E61" s="84"/>
      <c r="F61" s="84"/>
      <c r="G61" s="44" t="s">
        <v>101</v>
      </c>
      <c r="H61" s="7" t="s">
        <v>24</v>
      </c>
      <c r="I61" s="50">
        <v>66</v>
      </c>
      <c r="J61" s="4" t="s">
        <v>29</v>
      </c>
      <c r="K61" s="62">
        <v>325000</v>
      </c>
      <c r="L61" s="5">
        <v>1</v>
      </c>
      <c r="M61" s="6">
        <f t="shared" si="4"/>
        <v>325000</v>
      </c>
      <c r="N61" s="7">
        <f t="shared" si="5"/>
        <v>380250</v>
      </c>
      <c r="O61" s="90"/>
      <c r="P61" s="90"/>
      <c r="Q61" s="63"/>
      <c r="R61" s="64"/>
      <c r="S61" s="65"/>
      <c r="T61" s="67"/>
    </row>
    <row r="62" spans="1:20" customFormat="1" ht="26.45" customHeight="1" x14ac:dyDescent="0.2">
      <c r="A62" s="80"/>
      <c r="B62" s="82"/>
      <c r="C62" s="82"/>
      <c r="D62" s="83"/>
      <c r="E62" s="84"/>
      <c r="F62" s="84"/>
      <c r="G62" s="44" t="s">
        <v>102</v>
      </c>
      <c r="H62" s="7" t="s">
        <v>24</v>
      </c>
      <c r="I62" s="50">
        <v>59</v>
      </c>
      <c r="J62" s="4" t="s">
        <v>29</v>
      </c>
      <c r="K62" s="62">
        <v>398000</v>
      </c>
      <c r="L62" s="5">
        <v>1</v>
      </c>
      <c r="M62" s="6">
        <f t="shared" si="4"/>
        <v>398000</v>
      </c>
      <c r="N62" s="7">
        <f t="shared" si="5"/>
        <v>465660</v>
      </c>
      <c r="O62" s="90"/>
      <c r="P62" s="90"/>
      <c r="Q62" s="63"/>
      <c r="R62" s="64"/>
      <c r="S62" s="65"/>
      <c r="T62" s="67"/>
    </row>
    <row r="63" spans="1:20" customFormat="1" ht="26.45" customHeight="1" thickBot="1" x14ac:dyDescent="0.25">
      <c r="A63" s="80"/>
      <c r="B63" s="82"/>
      <c r="C63" s="82"/>
      <c r="D63" s="83"/>
      <c r="E63" s="84"/>
      <c r="F63" s="84"/>
      <c r="G63" s="45" t="s">
        <v>103</v>
      </c>
      <c r="H63" s="7" t="s">
        <v>24</v>
      </c>
      <c r="I63" s="50">
        <v>59</v>
      </c>
      <c r="J63" s="4" t="s">
        <v>29</v>
      </c>
      <c r="K63" s="62">
        <v>400000</v>
      </c>
      <c r="L63" s="5">
        <v>1</v>
      </c>
      <c r="M63" s="6">
        <f t="shared" si="4"/>
        <v>400000</v>
      </c>
      <c r="N63" s="7">
        <f t="shared" si="5"/>
        <v>468000</v>
      </c>
      <c r="O63" s="90"/>
      <c r="P63" s="90"/>
      <c r="Q63" s="63"/>
      <c r="R63" s="64"/>
      <c r="S63" s="66"/>
      <c r="T63" s="67"/>
    </row>
    <row r="64" spans="1:20" customFormat="1" ht="14.25" customHeight="1" thickBot="1" x14ac:dyDescent="0.25">
      <c r="A64" s="81"/>
      <c r="B64" s="68" t="s">
        <v>104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9"/>
      <c r="T64" s="70"/>
    </row>
    <row r="67" spans="2:20" customFormat="1" ht="15.75" x14ac:dyDescent="0.25">
      <c r="B67" s="71" t="s">
        <v>26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8"/>
      <c r="R67" s="8"/>
      <c r="S67" s="8"/>
      <c r="T67" s="9"/>
    </row>
  </sheetData>
  <mergeCells count="119">
    <mergeCell ref="A7:S7"/>
    <mergeCell ref="A1:A6"/>
    <mergeCell ref="B1:T1"/>
    <mergeCell ref="B2:T2"/>
    <mergeCell ref="B3:T3"/>
    <mergeCell ref="B4:T4"/>
    <mergeCell ref="B5:T5"/>
    <mergeCell ref="O55:O63"/>
    <mergeCell ref="P55:P63"/>
    <mergeCell ref="T45:T47"/>
    <mergeCell ref="B48:S48"/>
    <mergeCell ref="A49:T49"/>
    <mergeCell ref="F45:F47"/>
    <mergeCell ref="O45:O47"/>
    <mergeCell ref="P45:P47"/>
    <mergeCell ref="Q45:Q47"/>
    <mergeCell ref="R45:R47"/>
    <mergeCell ref="S45:S47"/>
    <mergeCell ref="A45:A48"/>
    <mergeCell ref="B45:B47"/>
    <mergeCell ref="C45:C47"/>
    <mergeCell ref="D45:D47"/>
    <mergeCell ref="E45:E47"/>
    <mergeCell ref="O8:O10"/>
    <mergeCell ref="P8:P10"/>
    <mergeCell ref="Q8:Q10"/>
    <mergeCell ref="R8:R10"/>
    <mergeCell ref="S8:S10"/>
    <mergeCell ref="T8:T10"/>
    <mergeCell ref="A8:A11"/>
    <mergeCell ref="B8:B10"/>
    <mergeCell ref="C8:C10"/>
    <mergeCell ref="D8:D10"/>
    <mergeCell ref="E8:E10"/>
    <mergeCell ref="F8:F10"/>
    <mergeCell ref="C50:C52"/>
    <mergeCell ref="D50:D52"/>
    <mergeCell ref="Q38:Q42"/>
    <mergeCell ref="R38:R42"/>
    <mergeCell ref="S38:S42"/>
    <mergeCell ref="T38:T42"/>
    <mergeCell ref="A43:T43"/>
    <mergeCell ref="P23:P28"/>
    <mergeCell ref="Q23:Q28"/>
    <mergeCell ref="R23:R28"/>
    <mergeCell ref="A44:T44"/>
    <mergeCell ref="B11:T11"/>
    <mergeCell ref="A12:T12"/>
    <mergeCell ref="A13:A20"/>
    <mergeCell ref="B13:B20"/>
    <mergeCell ref="C13:C20"/>
    <mergeCell ref="D13:D20"/>
    <mergeCell ref="E13:E20"/>
    <mergeCell ref="F13:F20"/>
    <mergeCell ref="O13:O20"/>
    <mergeCell ref="P13:P20"/>
    <mergeCell ref="Q13:Q20"/>
    <mergeCell ref="R13:R20"/>
    <mergeCell ref="S13:S20"/>
    <mergeCell ref="T13:T20"/>
    <mergeCell ref="A23:A29"/>
    <mergeCell ref="B23:B28"/>
    <mergeCell ref="C23:C28"/>
    <mergeCell ref="D23:D28"/>
    <mergeCell ref="E23:E28"/>
    <mergeCell ref="F23:F28"/>
    <mergeCell ref="O23:O28"/>
    <mergeCell ref="B21:T21"/>
    <mergeCell ref="A22:T22"/>
    <mergeCell ref="O31:O35"/>
    <mergeCell ref="P31:P35"/>
    <mergeCell ref="Q31:Q35"/>
    <mergeCell ref="R31:R35"/>
    <mergeCell ref="S31:S35"/>
    <mergeCell ref="T31:T35"/>
    <mergeCell ref="S23:S28"/>
    <mergeCell ref="T23:T28"/>
    <mergeCell ref="B29:T29"/>
    <mergeCell ref="A30:T30"/>
    <mergeCell ref="A31:A35"/>
    <mergeCell ref="B31:B35"/>
    <mergeCell ref="C31:C35"/>
    <mergeCell ref="D31:D35"/>
    <mergeCell ref="E31:E35"/>
    <mergeCell ref="F31:F35"/>
    <mergeCell ref="A36:T36"/>
    <mergeCell ref="A37:T37"/>
    <mergeCell ref="A38:A42"/>
    <mergeCell ref="B38:B42"/>
    <mergeCell ref="C38:C42"/>
    <mergeCell ref="D38:D42"/>
    <mergeCell ref="E38:E42"/>
    <mergeCell ref="F38:F42"/>
    <mergeCell ref="O38:O42"/>
    <mergeCell ref="P38:P42"/>
    <mergeCell ref="Q55:Q63"/>
    <mergeCell ref="R55:R63"/>
    <mergeCell ref="S55:S63"/>
    <mergeCell ref="T55:T63"/>
    <mergeCell ref="B64:T64"/>
    <mergeCell ref="B67:P67"/>
    <mergeCell ref="S50:S52"/>
    <mergeCell ref="T50:T52"/>
    <mergeCell ref="B53:T53"/>
    <mergeCell ref="A54:T54"/>
    <mergeCell ref="A55:A64"/>
    <mergeCell ref="B55:B63"/>
    <mergeCell ref="C55:C63"/>
    <mergeCell ref="D55:D63"/>
    <mergeCell ref="E55:E63"/>
    <mergeCell ref="F55:F63"/>
    <mergeCell ref="E50:E52"/>
    <mergeCell ref="F50:F52"/>
    <mergeCell ref="O50:O52"/>
    <mergeCell ref="P50:P52"/>
    <mergeCell ref="Q50:Q52"/>
    <mergeCell ref="R50:R52"/>
    <mergeCell ref="A50:A53"/>
    <mergeCell ref="B50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2023-05-09T09:28:44Z</dcterms:created>
  <dcterms:modified xsi:type="dcterms:W3CDTF">2023-05-09T11:25:16Z</dcterms:modified>
</cp:coreProperties>
</file>