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DA98CA3D-4020-4FE4-9791-08D49C964235}" xr6:coauthVersionLast="47" xr6:coauthVersionMax="47" xr10:uidLastSave="{00000000-0000-0000-0000-000000000000}"/>
  <bookViews>
    <workbookView xWindow="-120" yWindow="-120" windowWidth="29040" windowHeight="15840" xr2:uid="{332FC33A-C1BC-4C76-989B-8D8880510B32}"/>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 l="1"/>
  <c r="N12" i="1" s="1"/>
  <c r="R12" i="1" s="1"/>
  <c r="L9" i="1"/>
  <c r="M9" i="1" s="1"/>
  <c r="N9" i="1" s="1"/>
  <c r="L8" i="1"/>
  <c r="M8" i="1" s="1"/>
  <c r="N8" i="1" s="1"/>
  <c r="R8" i="1" s="1"/>
  <c r="K8" i="1"/>
</calcChain>
</file>

<file path=xl/sharedStrings.xml><?xml version="1.0" encoding="utf-8"?>
<sst xmlns="http://schemas.openxmlformats.org/spreadsheetml/2006/main" count="54" uniqueCount="45">
  <si>
    <t>משתתפים: יובל בודניצקי - מנכ"ל העירייה, צחי בן אדרת- גזבר, צבי אפרת- ס/גזבר, עו"ד ענת סמסונוב - לשכה משפטית, שרון גמזו שורר- ס. יועמ"ש,רחלי רם -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</si>
  <si>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</si>
  <si>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</si>
  <si>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</si>
  <si>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</si>
  <si>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</si>
  <si>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</si>
  <si>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</si>
  <si>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</si>
  <si>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</si>
  <si>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</si>
  <si>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</si>
  <si>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</si>
  <si>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</si>
  <si>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</si>
  <si>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</si>
  <si>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</si>
  <si>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</si>
  <si>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</si>
  <si>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</si>
  <si>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</si>
  <si>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</si>
  <si>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</si>
  <si>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כספים</t>
  </si>
  <si>
    <t>כן</t>
  </si>
  <si>
    <t>הרינו מאשרים כי כל הנושאים מועלים מאושרים כפטורים ממכרז לפי תקנה 3(8) לתקנות העיריות (מכרזים) תשמ"ח-1987 וכי הועדה סבורה כי אין להם עדיפות למכרז פומבי</t>
  </si>
  <si>
    <t>פרוטוקול ועדת התקשרויות מס' 2023-04 תאריך: 19.1.2023 סבב מיילים</t>
  </si>
  <si>
    <t>החלטה מס'  2023-04.1</t>
  </si>
  <si>
    <t xml:space="preserve">הכנת דוחות כספיים  </t>
  </si>
  <si>
    <t xml:space="preserve">אורית דנאי סגנית הגזבר </t>
  </si>
  <si>
    <t>יעוץ פיננסי</t>
  </si>
  <si>
    <t>קסלמן וקסלמן</t>
  </si>
  <si>
    <t xml:space="preserve"> </t>
  </si>
  <si>
    <t>סכום שעתי</t>
  </si>
  <si>
    <t>אושרה ההצעה עם הציון המשוקלל הגבוה ביותר</t>
  </si>
  <si>
    <t>אושר פה אחד  בסבב מיילים</t>
  </si>
  <si>
    <t>ברניר שרותי מנהל</t>
  </si>
  <si>
    <t>מילוי מקום לעובדת שיוצאת לחופשת לידה מדובר בצורך בקליטה מהירה של עובד מקצועי ומיומן שיכול למלא את התפקיד ללא צורך בלימוד הנושא. 
לשם כך פניתי ל 2 המשרדים המקצועיים ביותר בשוק שמכינים דו"חות לרשויות מקומיות. 
מדובר בעבודה של  כ 7 חודשים בלבד לצורך החלפה של עובדת בזמן יציאה לחופשת לידה.</t>
  </si>
  <si>
    <t>החלטה מס'  2023-04.2</t>
  </si>
  <si>
    <t xml:space="preserve">הגדלה- ליווי ביקורת בטוח לאומי </t>
  </si>
  <si>
    <t>אורית דנאי סגנית הגזבר</t>
  </si>
  <si>
    <t>אריק גולדאן רו"ח</t>
  </si>
  <si>
    <t>אושרה ההצעה לפי סעיף 3.20 לנוהל התקשרויות</t>
  </si>
  <si>
    <t>אושר פה אחד-בסבב מיילים</t>
  </si>
  <si>
    <t xml:space="preserve">הגדלה- מס' 2 היועץ רשום כמייצג של העירייה בשלטונות המס. הוא ליווה את הביקורת של מס הכנסה, לשנים 2016-2019 עד לסיומה. 
כעת מגיעה ביקורת המשך של ביטוח לאומי, שמתבססת רבות על השומה של מס הכנסה לשנים אלו ולכן האינטרס של העירייה לא להחליף כעת מייצג. 
היועץ ביטל את ההנחה של 10% שנתן לעירייה בביקורת מס הכנסה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</si>
</sst>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2"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scheme val="minor"/>
    </font>
    <font>
      <sz val="10"/>
      <color theme="1"/>
      <name val="Arial"/>
      <family val="2"/>
      <scheme val="minor"/>
    </font>
    <font>
      <sz val="11"/>
      <name val="Arial"/>
      <family val="2"/>
    </font>
    <font>
      <sz val="11"/>
      <name val="Arial"/>
      <family val="2"/>
      <scheme val="minor"/>
    </font>
    <font>
      <b/>
      <sz val="11"/>
      <name val="Arial"/>
      <family val="2"/>
    </font>
    <font>
      <sz val="11"/>
      <color theme="1"/>
      <name val="Arial"/>
      <family val="2"/>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55">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0" fillId="0" borderId="2" xfId="0" applyBorder="1" applyAlignment="1">
      <alignment horizontal="center"/>
    </xf>
    <xf numFmtId="0" fontId="4" fillId="0" borderId="2" xfId="0" applyFont="1" applyBorder="1" applyAlignment="1">
      <alignment horizontal="center" vertical="center" wrapText="1" readingOrder="2"/>
    </xf>
    <xf numFmtId="0" fontId="0" fillId="0" borderId="1" xfId="0" applyBorder="1" applyAlignment="1">
      <alignment horizontal="center"/>
    </xf>
    <xf numFmtId="0" fontId="0" fillId="0" borderId="1" xfId="0" applyBorder="1"/>
    <xf numFmtId="0" fontId="6" fillId="0" borderId="0" xfId="0" applyFont="1" applyAlignment="1">
      <alignment readingOrder="2"/>
    </xf>
    <xf numFmtId="0" fontId="6" fillId="0" borderId="0" xfId="0" applyFont="1"/>
    <xf numFmtId="0" fontId="0" fillId="0" borderId="0" xfId="0" applyAlignment="1">
      <alignment readingOrder="2"/>
    </xf>
    <xf numFmtId="164" fontId="0" fillId="0" borderId="0" xfId="0" applyNumberFormat="1" applyAlignment="1">
      <alignment readingOrder="2"/>
    </xf>
    <xf numFmtId="0" fontId="6" fillId="0" borderId="2" xfId="0" applyFont="1" applyBorder="1" applyAlignment="1">
      <alignment horizontal="center" readingOrder="2"/>
    </xf>
    <xf numFmtId="165" fontId="5" fillId="5" borderId="2" xfId="0" applyNumberFormat="1" applyFont="1" applyFill="1" applyBorder="1" applyAlignment="1">
      <alignment horizontal="center" vertical="center" wrapText="1" readingOrder="2"/>
    </xf>
    <xf numFmtId="0" fontId="8" fillId="0" borderId="2" xfId="0" applyFont="1" applyBorder="1" applyAlignment="1">
      <alignment horizontal="center" vertical="center" wrapText="1" readingOrder="2"/>
    </xf>
    <xf numFmtId="0" fontId="8" fillId="0" borderId="2" xfId="1" applyNumberFormat="1" applyFont="1" applyFill="1" applyBorder="1" applyAlignment="1">
      <alignment horizontal="center" vertical="center" wrapText="1" readingOrder="2"/>
    </xf>
    <xf numFmtId="3" fontId="8" fillId="0" borderId="2" xfId="0" applyNumberFormat="1" applyFont="1" applyBorder="1" applyAlignment="1">
      <alignment horizontal="center" vertical="center" wrapText="1" readingOrder="2"/>
    </xf>
    <xf numFmtId="0" fontId="8" fillId="6" borderId="1" xfId="0" applyFont="1" applyFill="1" applyBorder="1" applyAlignment="1">
      <alignment horizontal="center" vertical="center" wrapText="1" readingOrder="2"/>
    </xf>
    <xf numFmtId="165" fontId="9" fillId="6" borderId="1" xfId="2" applyNumberFormat="1" applyFont="1" applyFill="1" applyBorder="1" applyAlignment="1">
      <alignment horizontal="center" vertical="center" wrapText="1" readingOrder="2"/>
    </xf>
    <xf numFmtId="165" fontId="8" fillId="6" borderId="1" xfId="0" applyNumberFormat="1" applyFont="1" applyFill="1" applyBorder="1" applyAlignment="1">
      <alignment horizontal="center" vertical="center" wrapText="1" readingOrder="2"/>
    </xf>
    <xf numFmtId="0" fontId="9" fillId="0" borderId="1" xfId="2" applyFont="1" applyFill="1" applyBorder="1" applyAlignment="1">
      <alignment horizontal="center" vertical="center" wrapText="1" readingOrder="2"/>
    </xf>
    <xf numFmtId="3" fontId="9" fillId="0" borderId="1" xfId="2" applyNumberFormat="1" applyFont="1" applyFill="1" applyBorder="1" applyAlignment="1">
      <alignment horizontal="center" vertical="center" wrapText="1" readingOrder="2"/>
    </xf>
    <xf numFmtId="165" fontId="8" fillId="0" borderId="1" xfId="0" applyNumberFormat="1" applyFont="1" applyBorder="1" applyAlignment="1">
      <alignment horizontal="center" vertical="center" wrapText="1" readingOrder="2"/>
    </xf>
    <xf numFmtId="0" fontId="8" fillId="0" borderId="1" xfId="0" applyFont="1" applyBorder="1" applyAlignment="1">
      <alignment horizontal="center" vertical="center" wrapText="1" readingOrder="2"/>
    </xf>
    <xf numFmtId="165" fontId="9" fillId="0" borderId="1" xfId="2" applyNumberFormat="1" applyFont="1" applyFill="1" applyBorder="1" applyAlignment="1">
      <alignment horizontal="center" vertical="center" wrapText="1" readingOrder="2"/>
    </xf>
    <xf numFmtId="0" fontId="7" fillId="0" borderId="2" xfId="0" applyFont="1" applyBorder="1" applyAlignment="1">
      <alignment horizontal="center" vertical="center" wrapText="1" readingOrder="2"/>
    </xf>
    <xf numFmtId="0" fontId="0" fillId="0" borderId="1" xfId="0" applyBorder="1" applyAlignment="1">
      <alignment horizontal="center"/>
    </xf>
    <xf numFmtId="0" fontId="4" fillId="0" borderId="1" xfId="0" applyFont="1" applyBorder="1" applyAlignment="1">
      <alignment horizontal="right" vertical="center" wrapText="1" readingOrder="2"/>
    </xf>
    <xf numFmtId="49" fontId="5" fillId="4" borderId="1" xfId="0" applyNumberFormat="1" applyFont="1" applyFill="1" applyBorder="1" applyAlignment="1">
      <alignment horizontal="center" vertical="center" readingOrder="2"/>
    </xf>
    <xf numFmtId="0" fontId="5" fillId="0" borderId="1" xfId="0" applyFont="1" applyBorder="1" applyAlignment="1">
      <alignment horizontal="center" vertical="center" readingOrder="2"/>
    </xf>
    <xf numFmtId="0" fontId="0" fillId="0" borderId="0" xfId="0" applyAlignment="1">
      <alignment horizontal="right"/>
    </xf>
    <xf numFmtId="3" fontId="8" fillId="0" borderId="2" xfId="0" applyNumberFormat="1" applyFont="1" applyBorder="1" applyAlignment="1">
      <alignment horizontal="center" vertical="center" wrapText="1" readingOrder="2"/>
    </xf>
    <xf numFmtId="3" fontId="8" fillId="0" borderId="3" xfId="0" applyNumberFormat="1" applyFont="1" applyBorder="1" applyAlignment="1">
      <alignment horizontal="center" vertical="center" wrapText="1" readingOrder="2"/>
    </xf>
    <xf numFmtId="0" fontId="4" fillId="0" borderId="2" xfId="0" applyFont="1" applyBorder="1" applyAlignment="1">
      <alignment horizontal="center" vertical="center" wrapText="1" readingOrder="2"/>
    </xf>
    <xf numFmtId="0" fontId="4" fillId="0" borderId="4" xfId="0" applyFont="1" applyBorder="1" applyAlignment="1">
      <alignment horizontal="center" vertical="center" wrapText="1" readingOrder="2"/>
    </xf>
    <xf numFmtId="0" fontId="10" fillId="0" borderId="2" xfId="0" applyFont="1" applyBorder="1" applyAlignment="1">
      <alignment horizontal="center" vertical="center" wrapText="1" readingOrder="2"/>
    </xf>
    <xf numFmtId="0" fontId="10" fillId="0" borderId="3" xfId="0" applyFont="1" applyBorder="1" applyAlignment="1">
      <alignment horizontal="center" vertical="center" wrapText="1" readingOrder="2"/>
    </xf>
    <xf numFmtId="0" fontId="9" fillId="0" borderId="2" xfId="0" applyFont="1" applyBorder="1" applyAlignment="1">
      <alignment horizontal="center" readingOrder="2"/>
    </xf>
    <xf numFmtId="0" fontId="9" fillId="0" borderId="3" xfId="0" applyFont="1" applyBorder="1" applyAlignment="1">
      <alignment horizontal="center" readingOrder="2"/>
    </xf>
    <xf numFmtId="165" fontId="10" fillId="5" borderId="2" xfId="0" applyNumberFormat="1" applyFont="1" applyFill="1" applyBorder="1" applyAlignment="1">
      <alignment horizontal="center" vertical="center" wrapText="1" readingOrder="2"/>
    </xf>
    <xf numFmtId="165" fontId="10" fillId="5" borderId="3" xfId="0" applyNumberFormat="1" applyFont="1" applyFill="1" applyBorder="1" applyAlignment="1">
      <alignment horizontal="center" vertical="center" wrapText="1" readingOrder="2"/>
    </xf>
    <xf numFmtId="0" fontId="11" fillId="0" borderId="2" xfId="0" applyFont="1" applyBorder="1" applyAlignment="1">
      <alignment horizontal="center" vertical="center" wrapText="1" readingOrder="2"/>
    </xf>
    <xf numFmtId="0" fontId="11" fillId="0" borderId="3" xfId="0" applyFont="1" applyBorder="1" applyAlignment="1">
      <alignment horizontal="center" vertical="center" wrapText="1" readingOrder="2"/>
    </xf>
    <xf numFmtId="0" fontId="8" fillId="0" borderId="2" xfId="0" applyFont="1" applyBorder="1" applyAlignment="1">
      <alignment horizontal="center" vertical="center" wrapText="1" readingOrder="2"/>
    </xf>
    <xf numFmtId="0" fontId="8" fillId="0" borderId="3" xfId="0" applyFont="1" applyBorder="1" applyAlignment="1">
      <alignment horizontal="center" vertical="center" wrapText="1" readingOrder="2"/>
    </xf>
    <xf numFmtId="0" fontId="8" fillId="0" borderId="2" xfId="1" applyNumberFormat="1" applyFont="1" applyFill="1" applyBorder="1" applyAlignment="1">
      <alignment horizontal="center" vertical="center" wrapText="1" readingOrder="2"/>
    </xf>
    <xf numFmtId="0" fontId="8" fillId="0" borderId="3" xfId="1" applyNumberFormat="1" applyFont="1" applyFill="1" applyBorder="1" applyAlignment="1">
      <alignment horizontal="center" vertical="center" wrapText="1" readingOrder="2"/>
    </xf>
    <xf numFmtId="0" fontId="0" fillId="0" borderId="1" xfId="0" applyBorder="1" applyAlignment="1">
      <alignment horizontal="center" readingOrder="2"/>
    </xf>
    <xf numFmtId="0" fontId="3" fillId="3" borderId="1" xfId="0" applyFont="1" applyFill="1" applyBorder="1" applyAlignment="1">
      <alignment horizontal="center" vertical="center" readingOrder="2"/>
    </xf>
    <xf numFmtId="0" fontId="4" fillId="3" borderId="1"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164D-3C12-419D-B8DE-64F452A6E3BB}">
  <dimension ref="A1:T15"/>
  <sheetViews>
    <sheetView rightToLeft="1" tabSelected="1" workbookViewId="0">
      <selection activeCell="B13" sqref="B13:S13"/>
    </sheetView>
  </sheetViews>
  <sheetFormatPr defaultColWidth="8.75" defaultRowHeight="15" x14ac:dyDescent="0.2"/>
  <cols>
    <col min="1" max="1" width="4.25" customWidth="1"/>
    <col min="2" max="2" width="21.125" bestFit="1" customWidth="1"/>
    <col min="4" max="4" width="19.25" customWidth="1"/>
    <col min="5" max="5" width="11.25" customWidth="1"/>
    <col min="7" max="7" width="11" customWidth="1"/>
    <col min="8" max="8" width="9.875" customWidth="1"/>
    <col min="9" max="9" width="7.75" customWidth="1"/>
    <col min="10" max="10" width="10.25" bestFit="1" customWidth="1"/>
    <col min="11" max="11" width="12.125" customWidth="1"/>
    <col min="12" max="12" width="10.25" customWidth="1"/>
    <col min="13" max="13" width="14.25" style="13" customWidth="1"/>
    <col min="14" max="14" width="13.625" style="14" bestFit="1" customWidth="1"/>
    <col min="15" max="15" width="13.875" customWidth="1"/>
    <col min="16" max="16" width="22.5" style="11" customWidth="1"/>
    <col min="17" max="17" width="12.75" style="11" customWidth="1"/>
    <col min="18" max="19" width="15" style="11" customWidth="1"/>
    <col min="20" max="20" width="10.875" style="12" customWidth="1"/>
  </cols>
  <sheetData>
    <row r="1" spans="1:20" ht="20.25" x14ac:dyDescent="0.2">
      <c r="A1" s="50"/>
      <c r="B1" s="51" t="s">
        <v>26</v>
      </c>
      <c r="C1" s="51"/>
      <c r="D1" s="51"/>
      <c r="E1" s="51"/>
      <c r="F1" s="51"/>
      <c r="G1" s="51"/>
      <c r="H1" s="51"/>
      <c r="I1" s="51"/>
      <c r="J1" s="51"/>
      <c r="K1" s="51"/>
      <c r="L1" s="51"/>
      <c r="M1" s="51"/>
      <c r="N1" s="51"/>
      <c r="O1" s="51"/>
      <c r="P1" s="51"/>
      <c r="Q1" s="51"/>
      <c r="R1" s="51"/>
      <c r="S1" s="51"/>
      <c r="T1" s="51"/>
    </row>
    <row r="2" spans="1:20" ht="14.25" x14ac:dyDescent="0.2">
      <c r="A2" s="50"/>
      <c r="B2" s="52" t="s">
        <v>0</v>
      </c>
      <c r="C2" s="52"/>
      <c r="D2" s="52"/>
      <c r="E2" s="52"/>
      <c r="F2" s="52"/>
      <c r="G2" s="52"/>
      <c r="H2" s="52"/>
      <c r="I2" s="52"/>
      <c r="J2" s="52"/>
      <c r="K2" s="52"/>
      <c r="L2" s="52"/>
      <c r="M2" s="52"/>
      <c r="N2" s="52"/>
      <c r="O2" s="52"/>
      <c r="P2" s="52"/>
      <c r="Q2" s="52"/>
      <c r="R2" s="52"/>
      <c r="S2" s="52"/>
      <c r="T2" s="52"/>
    </row>
    <row r="3" spans="1:20" ht="15.75" x14ac:dyDescent="0.2">
      <c r="A3" s="50"/>
      <c r="B3" s="53" t="s">
        <v>1</v>
      </c>
      <c r="C3" s="53"/>
      <c r="D3" s="53"/>
      <c r="E3" s="53"/>
      <c r="F3" s="53"/>
      <c r="G3" s="53"/>
      <c r="H3" s="53"/>
      <c r="I3" s="53"/>
      <c r="J3" s="53"/>
      <c r="K3" s="53"/>
      <c r="L3" s="53"/>
      <c r="M3" s="53"/>
      <c r="N3" s="53"/>
      <c r="O3" s="53"/>
      <c r="P3" s="53"/>
      <c r="Q3" s="53"/>
      <c r="R3" s="53"/>
      <c r="S3" s="53"/>
      <c r="T3" s="53"/>
    </row>
    <row r="4" spans="1:20" ht="14.25" x14ac:dyDescent="0.2">
      <c r="A4" s="50"/>
      <c r="B4" s="54" t="s">
        <v>2</v>
      </c>
      <c r="C4" s="54"/>
      <c r="D4" s="54"/>
      <c r="E4" s="54"/>
      <c r="F4" s="54"/>
      <c r="G4" s="54"/>
      <c r="H4" s="54"/>
      <c r="I4" s="54"/>
      <c r="J4" s="54"/>
      <c r="K4" s="54"/>
      <c r="L4" s="54"/>
      <c r="M4" s="54"/>
      <c r="N4" s="54"/>
      <c r="O4" s="54"/>
      <c r="P4" s="54"/>
      <c r="Q4" s="54"/>
      <c r="R4" s="54"/>
      <c r="S4" s="54"/>
      <c r="T4" s="54"/>
    </row>
    <row r="5" spans="1:20" ht="14.25" x14ac:dyDescent="0.2">
      <c r="A5" s="50"/>
      <c r="B5" s="54" t="s">
        <v>3</v>
      </c>
      <c r="C5" s="54"/>
      <c r="D5" s="54"/>
      <c r="E5" s="54"/>
      <c r="F5" s="54"/>
      <c r="G5" s="54"/>
      <c r="H5" s="54"/>
      <c r="I5" s="54"/>
      <c r="J5" s="54"/>
      <c r="K5" s="54"/>
      <c r="L5" s="54"/>
      <c r="M5" s="54"/>
      <c r="N5" s="54"/>
      <c r="O5" s="54"/>
      <c r="P5" s="54"/>
      <c r="Q5" s="54"/>
      <c r="R5" s="54"/>
      <c r="S5" s="54"/>
      <c r="T5" s="54"/>
    </row>
    <row r="6" spans="1:20" s="6" customFormat="1" ht="63" x14ac:dyDescent="0.2">
      <c r="A6" s="50"/>
      <c r="B6" s="1" t="s">
        <v>4</v>
      </c>
      <c r="C6" s="1" t="s">
        <v>5</v>
      </c>
      <c r="D6" s="1" t="s">
        <v>6</v>
      </c>
      <c r="E6" s="1" t="s">
        <v>7</v>
      </c>
      <c r="F6" s="1" t="s">
        <v>8</v>
      </c>
      <c r="G6" s="1" t="s">
        <v>9</v>
      </c>
      <c r="H6" s="1" t="s">
        <v>10</v>
      </c>
      <c r="I6" s="1" t="s">
        <v>11</v>
      </c>
      <c r="J6" s="1" t="s">
        <v>12</v>
      </c>
      <c r="K6" s="1" t="s">
        <v>13</v>
      </c>
      <c r="L6" s="2" t="s">
        <v>14</v>
      </c>
      <c r="M6" s="3" t="s">
        <v>15</v>
      </c>
      <c r="N6" s="4" t="s">
        <v>16</v>
      </c>
      <c r="O6" s="1" t="s">
        <v>17</v>
      </c>
      <c r="P6" s="1" t="s">
        <v>18</v>
      </c>
      <c r="Q6" s="1" t="s">
        <v>19</v>
      </c>
      <c r="R6" s="5" t="s">
        <v>20</v>
      </c>
      <c r="S6" s="5" t="s">
        <v>21</v>
      </c>
      <c r="T6" s="1" t="s">
        <v>22</v>
      </c>
    </row>
    <row r="7" spans="1:20" ht="15.75" x14ac:dyDescent="0.2">
      <c r="A7" s="31" t="s">
        <v>27</v>
      </c>
      <c r="B7" s="31"/>
      <c r="C7" s="31"/>
      <c r="D7" s="31"/>
      <c r="E7" s="31"/>
      <c r="F7" s="31"/>
      <c r="G7" s="31"/>
      <c r="H7" s="31"/>
      <c r="I7" s="31"/>
      <c r="J7" s="31"/>
      <c r="K7" s="31"/>
      <c r="L7" s="31"/>
      <c r="M7" s="31"/>
      <c r="N7" s="31"/>
      <c r="O7" s="31"/>
      <c r="P7" s="31"/>
      <c r="Q7" s="31"/>
      <c r="R7" s="31"/>
      <c r="S7" s="31"/>
      <c r="T7" s="7"/>
    </row>
    <row r="8" spans="1:20" ht="14.25" x14ac:dyDescent="0.2">
      <c r="A8" s="32">
        <v>1</v>
      </c>
      <c r="B8" s="46" t="s">
        <v>28</v>
      </c>
      <c r="C8" s="46" t="s">
        <v>29</v>
      </c>
      <c r="D8" s="48">
        <v>1621000750</v>
      </c>
      <c r="E8" s="34" t="s">
        <v>30</v>
      </c>
      <c r="F8" s="34" t="s">
        <v>23</v>
      </c>
      <c r="G8" s="20" t="s">
        <v>31</v>
      </c>
      <c r="H8" s="21" t="s">
        <v>24</v>
      </c>
      <c r="I8" s="20" t="s">
        <v>32</v>
      </c>
      <c r="J8" s="21" t="s">
        <v>33</v>
      </c>
      <c r="K8" s="22">
        <f>(18000/(16*4.5)+25200/(4.5*24))/2</f>
        <v>241.66666666666669</v>
      </c>
      <c r="L8" s="20">
        <f>16*4.5*1+24*4.5*7</f>
        <v>828</v>
      </c>
      <c r="M8" s="21">
        <f>L8*K8</f>
        <v>200100.00000000003</v>
      </c>
      <c r="N8" s="21">
        <f>M8*117/100</f>
        <v>234117.00000000003</v>
      </c>
      <c r="O8" s="36" t="s">
        <v>34</v>
      </c>
      <c r="P8" s="38" t="s">
        <v>35</v>
      </c>
      <c r="Q8" s="40"/>
      <c r="R8" s="42">
        <f>N8*(100-Q8)/100</f>
        <v>234117.00000000003</v>
      </c>
      <c r="S8" s="44" t="s">
        <v>32</v>
      </c>
      <c r="T8" s="29"/>
    </row>
    <row r="9" spans="1:20" ht="28.5" x14ac:dyDescent="0.2">
      <c r="A9" s="32"/>
      <c r="B9" s="47"/>
      <c r="C9" s="47"/>
      <c r="D9" s="49"/>
      <c r="E9" s="35"/>
      <c r="F9" s="35"/>
      <c r="G9" s="23" t="s">
        <v>36</v>
      </c>
      <c r="H9" s="23" t="s">
        <v>24</v>
      </c>
      <c r="I9" s="24" t="s">
        <v>32</v>
      </c>
      <c r="J9" s="25" t="s">
        <v>33</v>
      </c>
      <c r="K9" s="25">
        <v>350</v>
      </c>
      <c r="L9" s="26">
        <f>16*4.5*8</f>
        <v>576</v>
      </c>
      <c r="M9" s="27">
        <f>L9*K9</f>
        <v>201600</v>
      </c>
      <c r="N9" s="27">
        <f>M9*117/100</f>
        <v>235872</v>
      </c>
      <c r="O9" s="37"/>
      <c r="P9" s="39"/>
      <c r="Q9" s="41"/>
      <c r="R9" s="43"/>
      <c r="S9" s="45"/>
      <c r="T9" s="29"/>
    </row>
    <row r="10" spans="1:20" ht="52.5" customHeight="1" x14ac:dyDescent="0.2">
      <c r="A10" s="32"/>
      <c r="B10" s="30" t="s">
        <v>37</v>
      </c>
      <c r="C10" s="30"/>
      <c r="D10" s="30"/>
      <c r="E10" s="30"/>
      <c r="F10" s="30"/>
      <c r="G10" s="30"/>
      <c r="H10" s="30"/>
      <c r="I10" s="30"/>
      <c r="J10" s="30"/>
      <c r="K10" s="30"/>
      <c r="L10" s="30"/>
      <c r="M10" s="30"/>
      <c r="N10" s="30"/>
      <c r="O10" s="30"/>
      <c r="P10" s="30"/>
      <c r="Q10" s="30"/>
      <c r="R10" s="30"/>
      <c r="S10" s="30"/>
      <c r="T10" s="10"/>
    </row>
    <row r="11" spans="1:20" ht="15.75" x14ac:dyDescent="0.2">
      <c r="A11" s="31" t="s">
        <v>38</v>
      </c>
      <c r="B11" s="31"/>
      <c r="C11" s="31"/>
      <c r="D11" s="31"/>
      <c r="E11" s="31"/>
      <c r="F11" s="31"/>
      <c r="G11" s="31"/>
      <c r="H11" s="31"/>
      <c r="I11" s="31"/>
      <c r="J11" s="31"/>
      <c r="K11" s="31"/>
      <c r="L11" s="31"/>
      <c r="M11" s="31"/>
      <c r="N11" s="31"/>
      <c r="O11" s="31"/>
      <c r="P11" s="31"/>
      <c r="Q11" s="31"/>
      <c r="R11" s="31"/>
      <c r="S11" s="31"/>
      <c r="T11" s="7"/>
    </row>
    <row r="12" spans="1:20" ht="57" x14ac:dyDescent="0.2">
      <c r="A12" s="32">
        <v>2</v>
      </c>
      <c r="B12" s="17" t="s">
        <v>39</v>
      </c>
      <c r="C12" s="17" t="s">
        <v>40</v>
      </c>
      <c r="D12" s="18">
        <v>1621000750</v>
      </c>
      <c r="E12" s="19" t="s">
        <v>30</v>
      </c>
      <c r="F12" s="19" t="s">
        <v>23</v>
      </c>
      <c r="G12" s="20" t="s">
        <v>41</v>
      </c>
      <c r="H12" s="21" t="s">
        <v>24</v>
      </c>
      <c r="I12" s="20">
        <v>75</v>
      </c>
      <c r="J12" s="21" t="s">
        <v>33</v>
      </c>
      <c r="K12" s="22">
        <v>300</v>
      </c>
      <c r="L12" s="20">
        <v>150</v>
      </c>
      <c r="M12" s="21">
        <f>L12*K12</f>
        <v>45000</v>
      </c>
      <c r="N12" s="21">
        <f>M12*117/100</f>
        <v>52650</v>
      </c>
      <c r="O12" s="8" t="s">
        <v>42</v>
      </c>
      <c r="P12" s="8" t="s">
        <v>43</v>
      </c>
      <c r="Q12" s="15"/>
      <c r="R12" s="16">
        <f>N12*(100-Q12)/100</f>
        <v>52650</v>
      </c>
      <c r="S12" s="28" t="s">
        <v>32</v>
      </c>
      <c r="T12" s="9"/>
    </row>
    <row r="13" spans="1:20" ht="46.5" customHeight="1" x14ac:dyDescent="0.2">
      <c r="A13" s="32"/>
      <c r="B13" s="30" t="s">
        <v>44</v>
      </c>
      <c r="C13" s="30"/>
      <c r="D13" s="30"/>
      <c r="E13" s="30"/>
      <c r="F13" s="30"/>
      <c r="G13" s="30"/>
      <c r="H13" s="30"/>
      <c r="I13" s="30"/>
      <c r="J13" s="30"/>
      <c r="K13" s="30"/>
      <c r="L13" s="30"/>
      <c r="M13" s="30"/>
      <c r="N13" s="30"/>
      <c r="O13" s="30"/>
      <c r="P13" s="30"/>
      <c r="Q13" s="30"/>
      <c r="R13" s="30"/>
      <c r="S13" s="30"/>
      <c r="T13" s="10"/>
    </row>
    <row r="15" spans="1:20" x14ac:dyDescent="0.2">
      <c r="B15" s="33" t="s">
        <v>25</v>
      </c>
      <c r="C15" s="33"/>
      <c r="D15" s="33"/>
      <c r="E15" s="33"/>
      <c r="F15" s="33"/>
      <c r="G15" s="33"/>
      <c r="H15" s="33"/>
      <c r="I15" s="33"/>
      <c r="J15" s="33"/>
      <c r="K15" s="33"/>
      <c r="L15" s="33"/>
      <c r="M15" s="33"/>
      <c r="N15" s="33"/>
      <c r="O15" s="33"/>
      <c r="P15" s="33"/>
    </row>
  </sheetData>
  <mergeCells count="24">
    <mergeCell ref="A7:S7"/>
    <mergeCell ref="A1:A6"/>
    <mergeCell ref="B1:T1"/>
    <mergeCell ref="B2:T2"/>
    <mergeCell ref="B3:T3"/>
    <mergeCell ref="B4:T4"/>
    <mergeCell ref="B5:T5"/>
    <mergeCell ref="B15:P15"/>
    <mergeCell ref="F8:F9"/>
    <mergeCell ref="O8:O9"/>
    <mergeCell ref="P8:P9"/>
    <mergeCell ref="Q8:Q9"/>
    <mergeCell ref="B8:B9"/>
    <mergeCell ref="C8:C9"/>
    <mergeCell ref="D8:D9"/>
    <mergeCell ref="E8:E9"/>
    <mergeCell ref="T8:T9"/>
    <mergeCell ref="B10:S10"/>
    <mergeCell ref="A11:S11"/>
    <mergeCell ref="A12:A13"/>
    <mergeCell ref="B13:S13"/>
    <mergeCell ref="R8:R9"/>
    <mergeCell ref="S8:S9"/>
    <mergeCell ref="A8:A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2023-03-22T07:08:59Z</dcterms:created>
  <dcterms:modified xsi:type="dcterms:W3CDTF">2023-03-26T13:24:50Z</dcterms:modified>
</cp:coreProperties>
</file>