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13_ncr:1_{48D613D3-C1D8-410D-BEE6-F6FA658D1A2A}" xr6:coauthVersionLast="47" xr6:coauthVersionMax="47" xr10:uidLastSave="{00000000-0000-0000-0000-000000000000}"/>
  <bookViews>
    <workbookView xWindow="-120" yWindow="-120" windowWidth="29040" windowHeight="15840" xr2:uid="{E7B8ACCE-004D-4DDC-9047-2CC8F1242CC6}"/>
  </bookViews>
  <sheets>
    <sheet name="2022-6 14-3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L15" i="1"/>
  <c r="M15" i="1" s="1"/>
  <c r="M14" i="1"/>
  <c r="R13" i="1" s="1"/>
  <c r="L14" i="1"/>
  <c r="L13" i="1"/>
  <c r="M13" i="1" s="1"/>
  <c r="L10" i="1"/>
  <c r="M10" i="1" s="1"/>
  <c r="R8" i="1" s="1"/>
  <c r="J10" i="1"/>
  <c r="J9" i="1"/>
  <c r="L9" i="1" s="1"/>
  <c r="M9" i="1" s="1"/>
  <c r="J8" i="1"/>
  <c r="L8" i="1" s="1"/>
  <c r="M8" i="1" s="1"/>
</calcChain>
</file>

<file path=xl/sharedStrings.xml><?xml version="1.0" encoding="utf-8"?>
<sst xmlns="http://schemas.openxmlformats.org/spreadsheetml/2006/main" count="70" uniqueCount="55">
  <si>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</si>
  <si>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</si>
  <si>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</si>
  <si>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</si>
  <si>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</si>
  <si>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</si>
  <si>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</si>
  <si>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</si>
  <si>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</si>
  <si>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</si>
  <si>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</si>
  <si>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</si>
  <si>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</si>
  <si>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</si>
  <si>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</si>
  <si>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</si>
  <si>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</si>
  <si>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</si>
  <si>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</si>
  <si>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</si>
  <si>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הופץ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</si>
  <si>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פומבי.</t>
  </si>
  <si>
    <t>פרוטוקול ועדת התקשרויות מס' 2022-06 תאריך: 14/03/2022</t>
  </si>
  <si>
    <t>משתתפים: יובל בודניצקי - מנכ"ל העירייה, צביקה דוידי-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</si>
  <si>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>הערות:  לאור הדחיפות מועבר בסבב מיילים</t>
  </si>
  <si>
    <t>החלטה מס' 2022-06-01</t>
  </si>
  <si>
    <t>יועץ ביטוח</t>
  </si>
  <si>
    <t>מנהל מחלקת ביטוחים- דודו דוידויץ'</t>
  </si>
  <si>
    <t>כספים</t>
  </si>
  <si>
    <t>עמיצור כחלון</t>
  </si>
  <si>
    <t>סכום חודשי</t>
  </si>
  <si>
    <t>אושרה ההצעה עם הציון המשוקלל הגבוה ביותר</t>
  </si>
  <si>
    <t>אושר פה אחד</t>
  </si>
  <si>
    <t>קוניאק ראובן</t>
  </si>
  <si>
    <t>ליאת הרטוב</t>
  </si>
  <si>
    <t>התקבלו 4 הצעות להליך כאשר הצעתו של משרד עו"ד יגאל שגיא נפסלה מאחר והסכום שהוצע בה גבוה מהסכום הנקוב בהצעה ושעליו התבקשו המציעים לתת הנחה. הסכום הסופי כולל תוספת של 20,000 ₪ (כולל מע"מ) לכל מציע עבור הכנת המכרז..</t>
  </si>
  <si>
    <t>החלטה מס' 2022-06-02</t>
  </si>
  <si>
    <t>יצוג משפטי הגשת עתירה לבג"ץ – ממונה על מועצה דתית</t>
  </si>
  <si>
    <t>יועמ"ש העיריה- אלון בן זקן</t>
  </si>
  <si>
    <t>יעוץ משפטי</t>
  </si>
  <si>
    <t>יועמ"ש</t>
  </si>
  <si>
    <t>הררי טויסטר</t>
  </si>
  <si>
    <t>סכום קבוע</t>
  </si>
  <si>
    <t>עו"ד אשי דל</t>
  </si>
  <si>
    <t>בראש סומך</t>
  </si>
  <si>
    <t>החלטה מס' 2022-06-03</t>
  </si>
  <si>
    <t>ליווי תקשורתי ואסטרטגי לעיריית כפר סבא</t>
  </si>
  <si>
    <t>דובר העירייה - אור ויטא</t>
  </si>
  <si>
    <t>יחסי ציבור</t>
  </si>
  <si>
    <t>שירות והסברה</t>
  </si>
  <si>
    <t>ביבי תקשורת</t>
  </si>
  <si>
    <t>דג הזהב</t>
  </si>
  <si>
    <t xml:space="preserve">ירון מיכאלי תקשורת ויחסי ציבור </t>
  </si>
  <si>
    <t>גלאי תקשורת</t>
  </si>
  <si>
    <t>נעשה פנייה לחמישה מציעים. התקבלו 4 הצעות מחיר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</si>
</sst>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77"/>
      <scheme val="minor"/>
    </font>
    <font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4" fillId="0" borderId="7" xfId="0" applyFont="1" applyBorder="1" applyAlignment="1">
      <alignment horizontal="center" vertical="center" wrapText="1" readingOrder="2"/>
    </xf>
    <xf numFmtId="164" fontId="4" fillId="0" borderId="7" xfId="0" applyNumberFormat="1" applyFont="1" applyBorder="1" applyAlignment="1">
      <alignment horizontal="center" vertical="center" wrapText="1" readingOrder="2"/>
    </xf>
    <xf numFmtId="164" fontId="4" fillId="0" borderId="7" xfId="0" applyNumberFormat="1" applyFont="1" applyBorder="1" applyAlignment="1">
      <alignment vertical="center" wrapText="1" readingOrder="2"/>
    </xf>
    <xf numFmtId="164" fontId="4" fillId="0" borderId="7" xfId="0" applyNumberFormat="1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3" fontId="6" fillId="0" borderId="7" xfId="0" applyNumberFormat="1" applyFont="1" applyBorder="1" applyAlignment="1">
      <alignment horizontal="center" vertical="center" wrapText="1" readingOrder="2"/>
    </xf>
    <xf numFmtId="165" fontId="6" fillId="0" borderId="7" xfId="0" applyNumberFormat="1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Alignment="1">
      <alignment wrapText="1"/>
    </xf>
    <xf numFmtId="165" fontId="8" fillId="0" borderId="7" xfId="1" applyNumberFormat="1" applyFont="1" applyFill="1" applyBorder="1" applyAlignment="1">
      <alignment horizontal="center" vertical="center" wrapText="1" readingOrder="2"/>
    </xf>
    <xf numFmtId="0" fontId="8" fillId="0" borderId="7" xfId="1" applyFont="1" applyFill="1" applyBorder="1" applyAlignment="1">
      <alignment horizontal="center" vertical="center" wrapText="1" readingOrder="2"/>
    </xf>
    <xf numFmtId="3" fontId="8" fillId="0" borderId="7" xfId="1" applyNumberFormat="1" applyFont="1" applyFill="1" applyBorder="1" applyAlignment="1">
      <alignment horizontal="center" vertical="center" wrapText="1" readingOrder="2"/>
    </xf>
    <xf numFmtId="0" fontId="6" fillId="6" borderId="7" xfId="0" applyFont="1" applyFill="1" applyBorder="1" applyAlignment="1">
      <alignment horizontal="center" vertical="center" wrapText="1" readingOrder="2"/>
    </xf>
    <xf numFmtId="3" fontId="6" fillId="6" borderId="7" xfId="0" applyNumberFormat="1" applyFont="1" applyFill="1" applyBorder="1" applyAlignment="1">
      <alignment horizontal="center" vertical="center" wrapText="1" readingOrder="2"/>
    </xf>
    <xf numFmtId="165" fontId="6" fillId="6" borderId="7" xfId="0" applyNumberFormat="1" applyFont="1" applyFill="1" applyBorder="1" applyAlignment="1">
      <alignment horizontal="center" vertical="center" wrapText="1" readingOrder="2"/>
    </xf>
    <xf numFmtId="165" fontId="8" fillId="6" borderId="7" xfId="1" applyNumberFormat="1" applyFont="1" applyFill="1" applyBorder="1" applyAlignment="1">
      <alignment horizontal="center" vertical="center" wrapText="1" readingOrder="2"/>
    </xf>
    <xf numFmtId="0" fontId="8" fillId="6" borderId="7" xfId="1" applyFont="1" applyFill="1" applyBorder="1" applyAlignment="1">
      <alignment horizontal="center" vertical="center" wrapText="1" readingOrder="2"/>
    </xf>
    <xf numFmtId="3" fontId="8" fillId="6" borderId="7" xfId="1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0" fontId="4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readingOrder="2"/>
    </xf>
    <xf numFmtId="165" fontId="4" fillId="5" borderId="7" xfId="0" applyNumberFormat="1" applyFont="1" applyFill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49" fontId="4" fillId="4" borderId="7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readingOrder="2"/>
    </xf>
    <xf numFmtId="0" fontId="9" fillId="0" borderId="5" xfId="0" applyFont="1" applyBorder="1" applyAlignment="1">
      <alignment horizontal="center" readingOrder="2"/>
    </xf>
    <xf numFmtId="0" fontId="9" fillId="0" borderId="6" xfId="0" applyFont="1" applyBorder="1" applyAlignment="1">
      <alignment horizontal="center" readingOrder="2"/>
    </xf>
    <xf numFmtId="165" fontId="4" fillId="5" borderId="1" xfId="0" applyNumberFormat="1" applyFont="1" applyFill="1" applyBorder="1" applyAlignment="1">
      <alignment horizontal="center" vertical="center" wrapText="1" readingOrder="2"/>
    </xf>
    <xf numFmtId="165" fontId="4" fillId="5" borderId="5" xfId="0" applyNumberFormat="1" applyFont="1" applyFill="1" applyBorder="1" applyAlignment="1">
      <alignment horizontal="center" vertical="center" wrapText="1" readingOrder="2"/>
    </xf>
    <xf numFmtId="165" fontId="4" fillId="5" borderId="6" xfId="0" applyNumberFormat="1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49" fontId="4" fillId="4" borderId="2" xfId="0" applyNumberFormat="1" applyFont="1" applyFill="1" applyBorder="1" applyAlignment="1">
      <alignment horizontal="center" vertical="center" readingOrder="2"/>
    </xf>
    <xf numFmtId="49" fontId="4" fillId="4" borderId="3" xfId="0" applyNumberFormat="1" applyFont="1" applyFill="1" applyBorder="1" applyAlignment="1">
      <alignment horizontal="center" vertical="center" readingOrder="2"/>
    </xf>
    <xf numFmtId="49" fontId="4" fillId="4" borderId="4" xfId="0" applyNumberFormat="1" applyFont="1" applyFill="1" applyBorder="1" applyAlignment="1">
      <alignment horizontal="center" vertical="center" readingOrder="2"/>
    </xf>
    <xf numFmtId="0" fontId="0" fillId="0" borderId="7" xfId="0" applyBorder="1" applyAlignment="1">
      <alignment horizontal="center" readingOrder="2"/>
    </xf>
    <xf numFmtId="0" fontId="2" fillId="3" borderId="7" xfId="0" applyFont="1" applyFill="1" applyBorder="1" applyAlignment="1">
      <alignment horizontal="center" vertical="center" readingOrder="2"/>
    </xf>
    <xf numFmtId="0" fontId="3" fillId="3" borderId="7" xfId="0" applyFont="1" applyFill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right" vertical="center" readingOrder="2"/>
    </xf>
    <xf numFmtId="0" fontId="3" fillId="0" borderId="7" xfId="0" applyFont="1" applyBorder="1" applyAlignment="1">
      <alignment horizontal="right" vertical="center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083A-0615-4354-9EAD-66F7E08B6B8C}">
  <sheetPr>
    <tabColor rgb="FFC00000"/>
  </sheetPr>
  <dimension ref="A1:S25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7.25" customWidth="1"/>
    <col min="8" max="8" width="7.75" customWidth="1"/>
    <col min="9" max="9" width="10.25" bestFit="1" customWidth="1"/>
    <col min="10" max="11" width="10.25" customWidth="1"/>
    <col min="12" max="12" width="12.125" style="20" bestFit="1" customWidth="1"/>
    <col min="13" max="13" width="13.625" style="21" bestFit="1" customWidth="1"/>
    <col min="14" max="14" width="10.875" style="21" customWidth="1"/>
    <col min="15" max="15" width="13.875" customWidth="1"/>
    <col min="16" max="16" width="22.5" style="22" customWidth="1"/>
    <col min="17" max="17" width="12.75" style="22" customWidth="1"/>
    <col min="18" max="18" width="15" style="22" customWidth="1"/>
    <col min="19" max="19" width="10.875" style="23" customWidth="1"/>
  </cols>
  <sheetData>
    <row r="1" spans="1:19" ht="20.25" x14ac:dyDescent="0.2">
      <c r="A1" s="58"/>
      <c r="B1" s="59" t="s">
        <v>22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4.25" x14ac:dyDescent="0.2">
      <c r="A2" s="58"/>
      <c r="B2" s="60" t="s">
        <v>23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15.75" x14ac:dyDescent="0.2">
      <c r="A3" s="58"/>
      <c r="B3" s="61" t="s">
        <v>24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4.25" x14ac:dyDescent="0.2">
      <c r="A4" s="58"/>
      <c r="B4" s="62" t="s">
        <v>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14.25" x14ac:dyDescent="0.2">
      <c r="A5" s="58"/>
      <c r="B5" s="62" t="s">
        <v>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s="10" customFormat="1" ht="78.75" x14ac:dyDescent="0.2">
      <c r="A6" s="58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2" t="s">
        <v>11</v>
      </c>
      <c r="L6" s="3" t="s">
        <v>12</v>
      </c>
      <c r="M6" s="4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5" t="s">
        <v>18</v>
      </c>
      <c r="S6" s="1" t="s">
        <v>19</v>
      </c>
    </row>
    <row r="7" spans="1:19" ht="15.75" x14ac:dyDescent="0.2">
      <c r="A7" s="55" t="s">
        <v>25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</row>
    <row r="8" spans="1:19" ht="25.5" customHeight="1" x14ac:dyDescent="0.2">
      <c r="A8" s="52">
        <v>1</v>
      </c>
      <c r="B8" s="40" t="s">
        <v>26</v>
      </c>
      <c r="C8" s="40" t="s">
        <v>27</v>
      </c>
      <c r="D8" s="40">
        <v>1767000750</v>
      </c>
      <c r="E8" s="40" t="s">
        <v>26</v>
      </c>
      <c r="F8" s="40" t="s">
        <v>28</v>
      </c>
      <c r="G8" s="6" t="s">
        <v>29</v>
      </c>
      <c r="H8" s="7">
        <v>45</v>
      </c>
      <c r="I8" s="8" t="s">
        <v>30</v>
      </c>
      <c r="J8" s="11">
        <f>2000/1.17</f>
        <v>1709.4017094017095</v>
      </c>
      <c r="K8" s="7">
        <v>12</v>
      </c>
      <c r="L8" s="11">
        <f>J8*K8</f>
        <v>20512.820512820515</v>
      </c>
      <c r="M8" s="11">
        <f>L8*117/100+20000</f>
        <v>44000</v>
      </c>
      <c r="N8" s="6"/>
      <c r="O8" s="43" t="s">
        <v>31</v>
      </c>
      <c r="P8" s="43" t="s">
        <v>32</v>
      </c>
      <c r="Q8" s="46"/>
      <c r="R8" s="49">
        <f>M10*(100-Q8)/100</f>
        <v>69920</v>
      </c>
      <c r="S8" s="33" t="s">
        <v>20</v>
      </c>
    </row>
    <row r="9" spans="1:19" ht="26.45" customHeight="1" x14ac:dyDescent="0.2">
      <c r="A9" s="53"/>
      <c r="B9" s="41"/>
      <c r="C9" s="41"/>
      <c r="D9" s="41"/>
      <c r="E9" s="41"/>
      <c r="F9" s="41"/>
      <c r="G9" s="12" t="s">
        <v>33</v>
      </c>
      <c r="H9" s="13">
        <v>68</v>
      </c>
      <c r="I9" s="8" t="s">
        <v>30</v>
      </c>
      <c r="J9" s="11">
        <f>3536/1.17</f>
        <v>3022.2222222222226</v>
      </c>
      <c r="K9" s="13">
        <v>12</v>
      </c>
      <c r="L9" s="11">
        <f>J9*K9</f>
        <v>36266.666666666672</v>
      </c>
      <c r="M9" s="11">
        <f>L9*117/100+20000</f>
        <v>62432.000000000007</v>
      </c>
      <c r="N9" s="12"/>
      <c r="O9" s="44"/>
      <c r="P9" s="44"/>
      <c r="Q9" s="47"/>
      <c r="R9" s="50"/>
      <c r="S9" s="34"/>
    </row>
    <row r="10" spans="1:19" ht="26.45" customHeight="1" x14ac:dyDescent="0.2">
      <c r="A10" s="53"/>
      <c r="B10" s="42"/>
      <c r="C10" s="42"/>
      <c r="D10" s="42"/>
      <c r="E10" s="42"/>
      <c r="F10" s="42"/>
      <c r="G10" s="14" t="s">
        <v>34</v>
      </c>
      <c r="H10" s="15">
        <v>79</v>
      </c>
      <c r="I10" s="16" t="s">
        <v>30</v>
      </c>
      <c r="J10" s="17">
        <f>4160/1.17</f>
        <v>3555.5555555555557</v>
      </c>
      <c r="K10" s="15">
        <v>12</v>
      </c>
      <c r="L10" s="17">
        <f>J10*K10</f>
        <v>42666.666666666672</v>
      </c>
      <c r="M10" s="17">
        <f>L10*117/100+20000</f>
        <v>69920</v>
      </c>
      <c r="N10" s="14"/>
      <c r="O10" s="45"/>
      <c r="P10" s="45"/>
      <c r="Q10" s="48"/>
      <c r="R10" s="51"/>
      <c r="S10" s="35"/>
    </row>
    <row r="11" spans="1:19" ht="14.25" customHeight="1" x14ac:dyDescent="0.2">
      <c r="A11" s="54"/>
      <c r="B11" s="36" t="s">
        <v>35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8"/>
    </row>
    <row r="12" spans="1:19" ht="15.75" x14ac:dyDescent="0.2">
      <c r="A12" s="39" t="s">
        <v>36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25.5" customHeight="1" x14ac:dyDescent="0.2">
      <c r="A13" s="32">
        <v>2</v>
      </c>
      <c r="B13" s="28" t="s">
        <v>37</v>
      </c>
      <c r="C13" s="28" t="s">
        <v>38</v>
      </c>
      <c r="D13" s="28"/>
      <c r="E13" s="28" t="s">
        <v>39</v>
      </c>
      <c r="F13" s="28" t="s">
        <v>40</v>
      </c>
      <c r="G13" s="6" t="s">
        <v>41</v>
      </c>
      <c r="H13" s="7">
        <v>90</v>
      </c>
      <c r="I13" s="8" t="s">
        <v>42</v>
      </c>
      <c r="J13" s="11">
        <v>32000</v>
      </c>
      <c r="K13" s="7">
        <v>1</v>
      </c>
      <c r="L13" s="11">
        <f>J13*K13</f>
        <v>32000</v>
      </c>
      <c r="M13" s="11">
        <f>L13*117/100+20000</f>
        <v>57440</v>
      </c>
      <c r="N13" s="6"/>
      <c r="O13" s="29" t="s">
        <v>31</v>
      </c>
      <c r="P13" s="29" t="s">
        <v>32</v>
      </c>
      <c r="Q13" s="30"/>
      <c r="R13" s="31">
        <f>M14*(100-Q13)/100</f>
        <v>55100</v>
      </c>
      <c r="S13" s="26" t="s">
        <v>20</v>
      </c>
    </row>
    <row r="14" spans="1:19" ht="26.45" customHeight="1" x14ac:dyDescent="0.2">
      <c r="A14" s="32"/>
      <c r="B14" s="28"/>
      <c r="C14" s="28"/>
      <c r="D14" s="28"/>
      <c r="E14" s="28"/>
      <c r="F14" s="28"/>
      <c r="G14" s="18" t="s">
        <v>43</v>
      </c>
      <c r="H14" s="19">
        <v>100</v>
      </c>
      <c r="I14" s="16" t="s">
        <v>42</v>
      </c>
      <c r="J14" s="17">
        <v>30000</v>
      </c>
      <c r="K14" s="19">
        <v>1</v>
      </c>
      <c r="L14" s="17">
        <f>J14*K14</f>
        <v>30000</v>
      </c>
      <c r="M14" s="17">
        <f>L14*117/100+20000</f>
        <v>55100</v>
      </c>
      <c r="N14" s="18"/>
      <c r="O14" s="29"/>
      <c r="P14" s="29"/>
      <c r="Q14" s="30"/>
      <c r="R14" s="31"/>
      <c r="S14" s="26"/>
    </row>
    <row r="15" spans="1:19" ht="26.45" customHeight="1" x14ac:dyDescent="0.2">
      <c r="A15" s="32"/>
      <c r="B15" s="28"/>
      <c r="C15" s="28"/>
      <c r="D15" s="28"/>
      <c r="E15" s="28"/>
      <c r="F15" s="28"/>
      <c r="G15" s="6" t="s">
        <v>44</v>
      </c>
      <c r="H15" s="7">
        <v>79</v>
      </c>
      <c r="I15" s="8" t="s">
        <v>42</v>
      </c>
      <c r="J15" s="11">
        <v>38000</v>
      </c>
      <c r="K15" s="7">
        <v>1</v>
      </c>
      <c r="L15" s="11">
        <f>J15*K15</f>
        <v>38000</v>
      </c>
      <c r="M15" s="11">
        <f>L15*117/100+20000</f>
        <v>64460</v>
      </c>
      <c r="N15" s="6"/>
      <c r="O15" s="29"/>
      <c r="P15" s="29"/>
      <c r="Q15" s="30"/>
      <c r="R15" s="31"/>
      <c r="S15" s="26"/>
    </row>
    <row r="16" spans="1:19" ht="14.25" customHeight="1" x14ac:dyDescent="0.2">
      <c r="A16" s="32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ht="15.75" x14ac:dyDescent="0.2">
      <c r="A17" s="39" t="s">
        <v>45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25.5" customHeight="1" x14ac:dyDescent="0.2">
      <c r="A18" s="32">
        <v>3</v>
      </c>
      <c r="B18" s="28" t="s">
        <v>46</v>
      </c>
      <c r="C18" s="28" t="s">
        <v>47</v>
      </c>
      <c r="D18" s="28"/>
      <c r="E18" s="28" t="s">
        <v>48</v>
      </c>
      <c r="F18" s="28" t="s">
        <v>49</v>
      </c>
      <c r="G18" s="14" t="s">
        <v>50</v>
      </c>
      <c r="H18" s="15">
        <v>100</v>
      </c>
      <c r="I18" s="16" t="s">
        <v>30</v>
      </c>
      <c r="J18" s="17">
        <v>13500</v>
      </c>
      <c r="K18" s="15">
        <v>9</v>
      </c>
      <c r="L18" s="17">
        <v>121500</v>
      </c>
      <c r="M18" s="17">
        <v>142155</v>
      </c>
      <c r="N18" s="14"/>
      <c r="O18" s="29" t="s">
        <v>31</v>
      </c>
      <c r="P18" s="29" t="s">
        <v>32</v>
      </c>
      <c r="Q18" s="30"/>
      <c r="R18" s="31">
        <f>M18*(100-Q18)/100</f>
        <v>142155</v>
      </c>
      <c r="S18" s="26" t="s">
        <v>20</v>
      </c>
    </row>
    <row r="19" spans="1:19" ht="25.5" customHeight="1" x14ac:dyDescent="0.2">
      <c r="A19" s="32"/>
      <c r="B19" s="28"/>
      <c r="C19" s="28"/>
      <c r="D19" s="28"/>
      <c r="E19" s="28"/>
      <c r="F19" s="28"/>
      <c r="G19" s="12" t="s">
        <v>51</v>
      </c>
      <c r="H19" s="13">
        <v>93</v>
      </c>
      <c r="I19" s="8" t="s">
        <v>30</v>
      </c>
      <c r="J19" s="11">
        <v>15000</v>
      </c>
      <c r="K19" s="13">
        <v>9</v>
      </c>
      <c r="L19" s="11">
        <v>135000</v>
      </c>
      <c r="M19" s="11">
        <v>157950</v>
      </c>
      <c r="N19" s="6"/>
      <c r="O19" s="29"/>
      <c r="P19" s="29"/>
      <c r="Q19" s="30"/>
      <c r="R19" s="31"/>
      <c r="S19" s="26"/>
    </row>
    <row r="20" spans="1:19" ht="63.75" x14ac:dyDescent="0.2">
      <c r="A20" s="32"/>
      <c r="B20" s="28"/>
      <c r="C20" s="28"/>
      <c r="D20" s="28"/>
      <c r="E20" s="28"/>
      <c r="F20" s="28"/>
      <c r="G20" s="12" t="s">
        <v>52</v>
      </c>
      <c r="H20" s="13">
        <v>93</v>
      </c>
      <c r="I20" s="8" t="s">
        <v>30</v>
      </c>
      <c r="J20" s="11">
        <v>15000</v>
      </c>
      <c r="K20" s="13">
        <v>9</v>
      </c>
      <c r="L20" s="11">
        <v>135000</v>
      </c>
      <c r="M20" s="11">
        <v>157950</v>
      </c>
      <c r="N20" s="6"/>
      <c r="O20" s="29"/>
      <c r="P20" s="29"/>
      <c r="Q20" s="30"/>
      <c r="R20" s="31"/>
      <c r="S20" s="26"/>
    </row>
    <row r="21" spans="1:19" ht="26.45" customHeight="1" x14ac:dyDescent="0.2">
      <c r="A21" s="32"/>
      <c r="B21" s="28"/>
      <c r="C21" s="28"/>
      <c r="D21" s="28"/>
      <c r="E21" s="28"/>
      <c r="F21" s="28"/>
      <c r="G21" s="12" t="s">
        <v>53</v>
      </c>
      <c r="H21" s="13">
        <v>93</v>
      </c>
      <c r="I21" s="8" t="s">
        <v>30</v>
      </c>
      <c r="J21" s="11">
        <v>15000</v>
      </c>
      <c r="K21" s="13">
        <v>9</v>
      </c>
      <c r="L21" s="11">
        <v>135000</v>
      </c>
      <c r="M21" s="11">
        <v>157950</v>
      </c>
      <c r="N21" s="6"/>
      <c r="O21" s="29"/>
      <c r="P21" s="29"/>
      <c r="Q21" s="30"/>
      <c r="R21" s="31"/>
      <c r="S21" s="26"/>
    </row>
    <row r="22" spans="1:19" ht="14.25" customHeight="1" x14ac:dyDescent="0.2">
      <c r="A22" s="32"/>
      <c r="B22" s="27" t="s">
        <v>54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4" spans="1:19" ht="15.75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">
      <c r="B25" s="9" t="s">
        <v>21</v>
      </c>
    </row>
  </sheetData>
  <mergeCells count="45">
    <mergeCell ref="A7:S7"/>
    <mergeCell ref="A1:A6"/>
    <mergeCell ref="B1:S1"/>
    <mergeCell ref="B2:S2"/>
    <mergeCell ref="B3:S3"/>
    <mergeCell ref="B4:S4"/>
    <mergeCell ref="B5:S5"/>
    <mergeCell ref="A8:A11"/>
    <mergeCell ref="B8:B10"/>
    <mergeCell ref="C8:C10"/>
    <mergeCell ref="D8:D10"/>
    <mergeCell ref="E8:E10"/>
    <mergeCell ref="F8:F10"/>
    <mergeCell ref="O8:O10"/>
    <mergeCell ref="P8:P10"/>
    <mergeCell ref="Q8:Q10"/>
    <mergeCell ref="R8:R10"/>
    <mergeCell ref="S8:S10"/>
    <mergeCell ref="B11:S11"/>
    <mergeCell ref="B16:S16"/>
    <mergeCell ref="A17:S17"/>
    <mergeCell ref="A12:S12"/>
    <mergeCell ref="A13:A16"/>
    <mergeCell ref="B13:B15"/>
    <mergeCell ref="C13:C15"/>
    <mergeCell ref="D13:D15"/>
    <mergeCell ref="E13:E15"/>
    <mergeCell ref="F13:F15"/>
    <mergeCell ref="O13:O15"/>
    <mergeCell ref="P13:P15"/>
    <mergeCell ref="Q13:Q15"/>
    <mergeCell ref="R13:R15"/>
    <mergeCell ref="S13:S15"/>
    <mergeCell ref="A18:A22"/>
    <mergeCell ref="B18:B21"/>
    <mergeCell ref="C18:C21"/>
    <mergeCell ref="D18:D21"/>
    <mergeCell ref="E18:E21"/>
    <mergeCell ref="S18:S21"/>
    <mergeCell ref="B22:S22"/>
    <mergeCell ref="F18:F21"/>
    <mergeCell ref="O18:O21"/>
    <mergeCell ref="P18:P21"/>
    <mergeCell ref="Q18:Q21"/>
    <mergeCell ref="R18:R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2022-6 14-3-22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2022-05-11T07:53:07Z</dcterms:created>
  <dcterms:modified xsi:type="dcterms:W3CDTF">2022-05-17T09:49:46Z</dcterms:modified>
</cp:coreProperties>
</file>